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9255" windowHeight="6285"/>
  </bookViews>
  <sheets>
    <sheet name="ENERO 2016" sheetId="4" r:id="rId1"/>
    <sheet name="Hoja2" sheetId="2" r:id="rId2"/>
    <sheet name="Hoja3" sheetId="3" r:id="rId3"/>
  </sheets>
  <definedNames>
    <definedName name="_xlnm.Print_Titles" localSheetId="0">'ENERO 2016'!$8:$9</definedName>
  </definedNames>
  <calcPr calcId="145621"/>
</workbook>
</file>

<file path=xl/calcChain.xml><?xml version="1.0" encoding="utf-8"?>
<calcChain xmlns="http://schemas.openxmlformats.org/spreadsheetml/2006/main">
  <c r="N18" i="4" l="1"/>
  <c r="L12" i="4" l="1"/>
  <c r="M11" i="4"/>
  <c r="L11" i="4"/>
  <c r="AC13" i="4" l="1"/>
  <c r="AC14" i="4" s="1"/>
  <c r="AC15" i="4" s="1"/>
  <c r="M15" i="4"/>
  <c r="M12" i="4"/>
</calcChain>
</file>

<file path=xl/comments1.xml><?xml version="1.0" encoding="utf-8"?>
<comments xmlns="http://schemas.openxmlformats.org/spreadsheetml/2006/main">
  <authors>
    <author>GCORPUS</author>
    <author>DAISY MANUEL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Objetivo del programa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Actividad del Proyecto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 cada actividad</t>
        </r>
      </text>
    </comment>
    <comment ref="N11" authorId="1">
      <text>
        <r>
          <rPr>
            <b/>
            <sz val="9"/>
            <color indexed="81"/>
            <rFont val="Tahoma"/>
            <family val="2"/>
          </rPr>
          <t>DAISY MANUEL:</t>
        </r>
        <r>
          <rPr>
            <sz val="9"/>
            <color indexed="81"/>
            <rFont val="Tahoma"/>
            <family val="2"/>
          </rPr>
          <t xml:space="preserve">
CON DESTINACION ESPECIFICA ACPM</t>
        </r>
      </text>
    </comment>
  </commentList>
</comments>
</file>

<file path=xl/sharedStrings.xml><?xml version="1.0" encoding="utf-8"?>
<sst xmlns="http://schemas.openxmlformats.org/spreadsheetml/2006/main" count="79" uniqueCount="75">
  <si>
    <t>PROGRAMA</t>
  </si>
  <si>
    <t>SUBPROGRAMA</t>
  </si>
  <si>
    <t>PROYECTO</t>
  </si>
  <si>
    <t>%</t>
  </si>
  <si>
    <t>cronograma</t>
  </si>
  <si>
    <t>NOMBRE</t>
  </si>
  <si>
    <t>PROPIOS</t>
  </si>
  <si>
    <t>SGP</t>
  </si>
  <si>
    <t xml:space="preserve">OTROS </t>
  </si>
  <si>
    <t>ACTIVIDAD</t>
  </si>
  <si>
    <t xml:space="preserve">ENERO 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</si>
  <si>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</si>
  <si>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</si>
  <si>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</si>
  <si>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</si>
  <si>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</si>
  <si>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</si>
  <si>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</si>
  <si>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>SEPTIEMBRE</t>
  </si>
  <si>
    <t>OCTUBRE</t>
  </si>
  <si>
    <t>NOVIEMBRE</t>
  </si>
  <si>
    <t>DICIEMBRE</t>
  </si>
  <si>
    <t xml:space="preserve">LINEA TEMATICA </t>
  </si>
  <si>
    <t>Responsable</t>
  </si>
  <si>
    <t>DEPARTAMENTO  ARCHIPIELAGO SAN ANDRES, PROVIDENCIA  Y SANTA CATALINA</t>
  </si>
  <si>
    <t>CODIGO EN PLAN DESARROLLO</t>
  </si>
  <si>
    <r>
      <rPr>
        <b/>
        <sz val="11"/>
        <color theme="1"/>
        <rFont val="Calibri"/>
        <family val="2"/>
        <scheme val="minor"/>
      </rPr>
      <t>PLAN DE DESARROLLO DEPARTAMENTAL</t>
    </r>
    <r>
      <rPr>
        <sz val="11"/>
        <color theme="1"/>
        <rFont val="Calibri"/>
        <family val="2"/>
        <scheme val="minor"/>
      </rPr>
      <t xml:space="preserve">:  PARA TEJER UN MUNDO </t>
    </r>
    <r>
      <rPr>
        <b/>
        <sz val="11"/>
        <color theme="1"/>
        <rFont val="Calibri"/>
        <family val="2"/>
        <scheme val="minor"/>
      </rPr>
      <t>MAS HUMANO</t>
    </r>
    <r>
      <rPr>
        <sz val="11"/>
        <color theme="1"/>
        <rFont val="Calibri"/>
        <family val="2"/>
        <scheme val="minor"/>
      </rPr>
      <t xml:space="preserve"> Y </t>
    </r>
    <r>
      <rPr>
        <b/>
        <sz val="11"/>
        <color theme="1"/>
        <rFont val="Calibri"/>
        <family val="2"/>
        <scheme val="minor"/>
      </rPr>
      <t>SEGURO</t>
    </r>
  </si>
  <si>
    <t>OBJETIVO</t>
  </si>
  <si>
    <t>INDICADOR DE GESTION</t>
  </si>
  <si>
    <t>RECURSOS</t>
  </si>
  <si>
    <r>
      <rPr>
        <b/>
        <sz val="11"/>
        <color theme="1"/>
        <rFont val="Calibri"/>
        <family val="2"/>
        <scheme val="minor"/>
      </rPr>
      <t>ESTRATEGIA PLAN DE DESARROLLO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/>
    </r>
  </si>
  <si>
    <t>META DE ACTIVIDAD (Relacionado con el PDD 2012-2015)</t>
  </si>
  <si>
    <t>TODO SE MUEVE Y AVANZA CON ORDEN Y SEGURIDAD</t>
  </si>
  <si>
    <t>Movilidad y transporte vial</t>
  </si>
  <si>
    <t>MAS Y MEJOR INFRAESTRUCTURA PARA EL DESARROLLO</t>
  </si>
  <si>
    <t>Alcantarillado Pluvial</t>
  </si>
  <si>
    <t>1.5.4.2</t>
  </si>
  <si>
    <t>MOVIENDO CIELO, TIERRA Y MAR</t>
  </si>
  <si>
    <t>1.6.5.2</t>
  </si>
  <si>
    <t>GRANDES OBRAS Y VIVIENDA DIGNA</t>
  </si>
  <si>
    <t>Rehabilitacion via principal en la loma en san andres isla</t>
  </si>
  <si>
    <t>planificar y generar políticas claras en la movilidad y el transporte en el Departamento</t>
  </si>
  <si>
    <t>Rehabilitacion via principal en la loma</t>
  </si>
  <si>
    <t>Rehabilitacion y/o mantenimiento de vias en barrios</t>
  </si>
  <si>
    <t>Mantenimiento de drenajes pluviales y vias</t>
  </si>
  <si>
    <t>Haber prestado servicio de mantenimiento y operación al 100% de los sistemas existentes para evacuación de aguas lluvias en la Isla de San Andrés</t>
  </si>
  <si>
    <t>Mantenimiento de drenajes pluviales</t>
  </si>
  <si>
    <t>Porcentaje de mantenimiento realizado</t>
  </si>
  <si>
    <t>DEPENDENCIA: SECRETARÍA DE INFRAESTRUCTURA</t>
  </si>
  <si>
    <t>Generar grandes obras de infraestructura que consoliden un modelo armonico del territorio</t>
  </si>
  <si>
    <t>transporte maritimo</t>
  </si>
  <si>
    <t>Número Canal de Acceso mejorado (dragado)</t>
  </si>
  <si>
    <t>Implementación dragado de profundizacion de los puertos de san andres y providencia</t>
  </si>
  <si>
    <t>Mejorado y/o dragado canal de acceso de san Andrés y Providencia</t>
  </si>
  <si>
    <t>Implementación del Plan maestro de alcantarillado Pluvial en el sector de North End y Sound Bay (Pepper Hill) en la isla de San Andrés</t>
  </si>
  <si>
    <t>Ml incrementado en el casco urbano</t>
  </si>
  <si>
    <t>incrementado la cobertura del alcantarillado pluvial</t>
  </si>
  <si>
    <t>Rehabilitación, construcción y embellecimiento de espacios publicos de uso y transito peatonal en San Andrés isla</t>
  </si>
  <si>
    <t>Rehabilitación y/o mantenimiento de vías en barrios legalizados y sectores en San Andrés Isla</t>
  </si>
  <si>
    <t>Rehabilitacion y/o mantenimiento de 500 ml de vía</t>
  </si>
  <si>
    <t>ml de via rehabilitados</t>
  </si>
  <si>
    <t>Rehabilitación de 450 ml de vía</t>
  </si>
  <si>
    <t>VALOR ACTUAL A 31 DE DIC/15</t>
  </si>
  <si>
    <t>VALOR ESPERADO A 31 DE DIC/16</t>
  </si>
  <si>
    <t>Metros lineales de via rehabilitadas</t>
  </si>
  <si>
    <t>A 2016 haber mejorado (dragado) la Infraestructura del canal de acceso a los muelles del departamental (1 en San Andrés y 1 en Providencia)</t>
  </si>
  <si>
    <t>170 ml de dernaje pluvial intervenido</t>
  </si>
  <si>
    <t>LARRY MELENDEZ SANCHEZ</t>
  </si>
  <si>
    <t>TURISMO COMPETITIVO, LO QUE MEJOR SABEMOS HACER</t>
  </si>
  <si>
    <t>Mejora de las Infraestructuras y Servicios Públicos</t>
  </si>
  <si>
    <t>Mejorar y embellecer los espacios públicos dedicados al tránsito peatonal en el departamento</t>
  </si>
  <si>
    <t>Número de infraestructuras adecuadas, mejoradas y/o construidas</t>
  </si>
  <si>
    <t>numero andenes e infraestructura adecuadas, mejoradas y/o construidas</t>
  </si>
  <si>
    <t>NUEVO TURISMO, COMPARTIENDO LO QUE SOMOS Y TENEMOS</t>
  </si>
  <si>
    <t>PLAN DE ACCION   VIGENCIA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</si>
</sst>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#,##0.0"/>
    <numFmt numFmtId="168" formatCode="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8"/>
      <color theme="1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9">
    <xf numFmtId="0" fontId="0" fillId="0" borderId="0" xfId="0"/>
    <xf numFmtId="0" fontId="5" fillId="0" borderId="8" xfId="1" applyFont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/>
    </xf>
    <xf numFmtId="0" fontId="5" fillId="2" borderId="2" xfId="1" applyFont="1" applyFill="1" applyBorder="1" applyAlignment="1">
      <alignment horizontal="center" vertical="center" textRotation="90" wrapText="1"/>
    </xf>
    <xf numFmtId="0" fontId="3" fillId="2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3" fillId="0" borderId="2" xfId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/>
    </xf>
    <xf numFmtId="0" fontId="9" fillId="3" borderId="2" xfId="0" applyFont="1" applyFill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11" fillId="0" borderId="2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5" fillId="2" borderId="8" xfId="1" applyNumberFormat="1" applyFont="1" applyFill="1" applyBorder="1" applyAlignment="1">
      <alignment horizontal="center" vertical="center" wrapText="1"/>
    </xf>
    <xf numFmtId="4" fontId="11" fillId="0" borderId="2" xfId="5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4" fontId="15" fillId="3" borderId="1" xfId="5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" fontId="15" fillId="3" borderId="3" xfId="5" applyNumberFormat="1" applyFont="1" applyFill="1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0" fontId="0" fillId="4" borderId="3" xfId="0" applyFill="1" applyBorder="1" applyAlignment="1">
      <alignment vertical="center"/>
    </xf>
    <xf numFmtId="4" fontId="5" fillId="2" borderId="2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14" fillId="0" borderId="3" xfId="0" applyNumberFormat="1" applyFont="1" applyBorder="1" applyAlignment="1">
      <alignment vertical="center"/>
    </xf>
    <xf numFmtId="4" fontId="15" fillId="3" borderId="2" xfId="5" applyNumberFormat="1" applyFont="1" applyFill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68" fontId="0" fillId="0" borderId="3" xfId="0" applyNumberForma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7" fillId="5" borderId="8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3" xfId="0" applyFont="1" applyBorder="1" applyAlignment="1">
      <alignment vertical="center"/>
    </xf>
    <xf numFmtId="0" fontId="17" fillId="0" borderId="2" xfId="0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vertical="center" wrapText="1"/>
    </xf>
    <xf numFmtId="0" fontId="17" fillId="0" borderId="2" xfId="0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2" fontId="17" fillId="0" borderId="3" xfId="0" applyNumberFormat="1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4" fontId="15" fillId="3" borderId="18" xfId="5" applyNumberFormat="1" applyFont="1" applyFill="1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0" fontId="0" fillId="4" borderId="18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7" fillId="0" borderId="17" xfId="0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textRotation="90" wrapText="1"/>
    </xf>
    <xf numFmtId="0" fontId="4" fillId="2" borderId="9" xfId="1" applyFont="1" applyFill="1" applyBorder="1" applyAlignment="1">
      <alignment horizontal="center" vertical="center" textRotation="90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7" fontId="5" fillId="2" borderId="2" xfId="1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</cellXfs>
  <cellStyles count="6">
    <cellStyle name="Millares" xfId="5" builtinId="3"/>
    <cellStyle name="Millares [0] 2 2" xfId="2"/>
    <cellStyle name="Millares 2 2" xfId="3"/>
    <cellStyle name="Moneda 2" xf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8"/>
  <sheetViews>
    <sheetView tabSelected="1" topLeftCell="A8" zoomScaleNormal="100" workbookViewId="0">
      <pane ySplit="2355" activePane="bottomLeft"/>
      <selection activeCell="H27" sqref="H27"/>
      <selection pane="bottomLeft" activeCell="H11" sqref="H11"/>
    </sheetView>
  </sheetViews>
  <sheetFormatPr baseColWidth="10" defaultRowHeight="15" x14ac:dyDescent="0.25"/>
  <cols>
    <col min="1" max="1" width="15.85546875" style="16" customWidth="1"/>
    <col min="2" max="2" width="11.42578125" style="16" customWidth="1"/>
    <col min="3" max="3" width="15" style="16" customWidth="1"/>
    <col min="4" max="4" width="16.42578125" style="16" customWidth="1"/>
    <col min="5" max="5" width="17.42578125" style="16" customWidth="1"/>
    <col min="6" max="6" width="16" style="16" customWidth="1"/>
    <col min="7" max="7" width="5.42578125" style="16" customWidth="1"/>
    <col min="8" max="8" width="17" style="16" customWidth="1"/>
    <col min="9" max="9" width="4.42578125" style="16" bestFit="1" customWidth="1"/>
    <col min="10" max="10" width="17" style="16" customWidth="1"/>
    <col min="11" max="11" width="15" style="16" customWidth="1"/>
    <col min="12" max="13" width="11.85546875" style="16" bestFit="1" customWidth="1"/>
    <col min="14" max="14" width="13.28515625" style="18" customWidth="1"/>
    <col min="15" max="15" width="16.5703125" style="18" bestFit="1" customWidth="1"/>
    <col min="16" max="16" width="13.42578125" style="18" customWidth="1"/>
    <col min="17" max="28" width="3.140625" style="16" bestFit="1" customWidth="1"/>
    <col min="29" max="29" width="13.85546875" style="16" bestFit="1" customWidth="1"/>
    <col min="30" max="30" width="11.42578125" style="16"/>
    <col min="31" max="31" width="14.140625" style="16" bestFit="1" customWidth="1"/>
    <col min="32" max="32" width="16.85546875" style="16" bestFit="1" customWidth="1"/>
    <col min="33" max="33" width="16.28515625" style="16" bestFit="1" customWidth="1"/>
    <col min="34" max="16384" width="11.42578125" style="16"/>
  </cols>
  <sheetData>
    <row r="1" spans="1:29" x14ac:dyDescent="0.25">
      <c r="A1" s="80" t="s">
        <v>24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1:29" x14ac:dyDescent="0.25">
      <c r="A2" s="81" t="s">
        <v>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1:29" x14ac:dyDescent="0.25">
      <c r="A3" s="80" t="s">
        <v>74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x14ac:dyDescent="0.25">
      <c r="A4" s="82" t="s">
        <v>48</v>
      </c>
      <c r="B4" s="82"/>
      <c r="C4" s="82"/>
      <c r="D4" s="82"/>
      <c r="E4" s="82"/>
      <c r="F4" s="82"/>
      <c r="G4" s="82"/>
      <c r="H4" s="82"/>
      <c r="I4" s="82"/>
      <c r="J4" s="82"/>
    </row>
    <row r="5" spans="1:29" ht="6.75" customHeight="1" x14ac:dyDescent="0.25"/>
    <row r="6" spans="1:29" ht="15" customHeight="1" x14ac:dyDescent="0.25">
      <c r="A6" s="83" t="s">
        <v>30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</row>
    <row r="7" spans="1:29" ht="6" customHeight="1" thickBot="1" x14ac:dyDescent="0.3"/>
    <row r="8" spans="1:29" ht="39" customHeight="1" x14ac:dyDescent="0.25">
      <c r="A8" s="84" t="s">
        <v>22</v>
      </c>
      <c r="B8" s="86" t="s">
        <v>0</v>
      </c>
      <c r="C8" s="86"/>
      <c r="D8" s="86" t="s">
        <v>1</v>
      </c>
      <c r="E8" s="86" t="s">
        <v>27</v>
      </c>
      <c r="F8" s="88" t="s">
        <v>2</v>
      </c>
      <c r="G8" s="88" t="s">
        <v>3</v>
      </c>
      <c r="H8" s="88" t="s">
        <v>9</v>
      </c>
      <c r="I8" s="100" t="s">
        <v>3</v>
      </c>
      <c r="J8" s="88" t="s">
        <v>31</v>
      </c>
      <c r="K8" s="88" t="s">
        <v>28</v>
      </c>
      <c r="L8" s="88"/>
      <c r="M8" s="88"/>
      <c r="N8" s="79" t="s">
        <v>29</v>
      </c>
      <c r="O8" s="79"/>
      <c r="P8" s="79"/>
      <c r="Q8" s="89" t="s">
        <v>4</v>
      </c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90" t="s">
        <v>23</v>
      </c>
    </row>
    <row r="9" spans="1:29" ht="63.75" customHeight="1" thickBot="1" x14ac:dyDescent="0.3">
      <c r="A9" s="85"/>
      <c r="B9" s="10" t="s">
        <v>25</v>
      </c>
      <c r="C9" s="1" t="s">
        <v>5</v>
      </c>
      <c r="D9" s="87"/>
      <c r="E9" s="87"/>
      <c r="F9" s="87"/>
      <c r="G9" s="87"/>
      <c r="H9" s="87"/>
      <c r="I9" s="87"/>
      <c r="J9" s="87"/>
      <c r="K9" s="2" t="s">
        <v>5</v>
      </c>
      <c r="L9" s="2" t="s">
        <v>62</v>
      </c>
      <c r="M9" s="2" t="s">
        <v>63</v>
      </c>
      <c r="N9" s="19" t="s">
        <v>6</v>
      </c>
      <c r="O9" s="19" t="s">
        <v>7</v>
      </c>
      <c r="P9" s="19" t="s">
        <v>8</v>
      </c>
      <c r="Q9" s="3" t="s">
        <v>10</v>
      </c>
      <c r="R9" s="3" t="s">
        <v>11</v>
      </c>
      <c r="S9" s="3" t="s">
        <v>12</v>
      </c>
      <c r="T9" s="3" t="s">
        <v>13</v>
      </c>
      <c r="U9" s="3" t="s">
        <v>14</v>
      </c>
      <c r="V9" s="4" t="s">
        <v>15</v>
      </c>
      <c r="W9" s="4" t="s">
        <v>16</v>
      </c>
      <c r="X9" s="4" t="s">
        <v>17</v>
      </c>
      <c r="Y9" s="4" t="s">
        <v>18</v>
      </c>
      <c r="Z9" s="4" t="s">
        <v>19</v>
      </c>
      <c r="AA9" s="4" t="s">
        <v>20</v>
      </c>
      <c r="AB9" s="4" t="s">
        <v>21</v>
      </c>
      <c r="AC9" s="91"/>
    </row>
    <row r="10" spans="1:29" ht="2.25" customHeight="1" x14ac:dyDescent="0.25">
      <c r="A10" s="92" t="s">
        <v>37</v>
      </c>
      <c r="B10" s="95" t="s">
        <v>36</v>
      </c>
      <c r="C10" s="95" t="s">
        <v>32</v>
      </c>
      <c r="D10" s="95" t="s">
        <v>33</v>
      </c>
      <c r="E10" s="98" t="s">
        <v>41</v>
      </c>
      <c r="F10" s="11"/>
      <c r="G10" s="12"/>
      <c r="H10" s="7"/>
      <c r="I10" s="9"/>
      <c r="J10" s="7"/>
      <c r="K10" s="24"/>
      <c r="L10" s="6"/>
      <c r="M10" s="6"/>
      <c r="N10" s="20"/>
      <c r="O10" s="29"/>
      <c r="P10" s="29"/>
      <c r="Q10" s="5"/>
      <c r="R10" s="5"/>
      <c r="S10" s="17"/>
      <c r="T10" s="17"/>
      <c r="U10" s="13"/>
      <c r="V10" s="14"/>
      <c r="W10" s="14"/>
      <c r="X10" s="15"/>
      <c r="Y10" s="15"/>
      <c r="Z10" s="15"/>
      <c r="AA10" s="15"/>
      <c r="AB10" s="15"/>
      <c r="AC10" s="8"/>
    </row>
    <row r="11" spans="1:29" ht="120" x14ac:dyDescent="0.25">
      <c r="A11" s="93"/>
      <c r="B11" s="96"/>
      <c r="C11" s="96"/>
      <c r="D11" s="96"/>
      <c r="E11" s="99"/>
      <c r="F11" s="51" t="s">
        <v>58</v>
      </c>
      <c r="G11" s="46"/>
      <c r="H11" s="52" t="s">
        <v>43</v>
      </c>
      <c r="I11" s="53"/>
      <c r="J11" s="54" t="s">
        <v>59</v>
      </c>
      <c r="K11" s="54" t="s">
        <v>60</v>
      </c>
      <c r="L11" s="41">
        <f>440</f>
        <v>440</v>
      </c>
      <c r="M11" s="41">
        <f>500+L11</f>
        <v>940</v>
      </c>
      <c r="N11" s="21">
        <v>177390982</v>
      </c>
      <c r="O11" s="21"/>
      <c r="P11" s="22">
        <v>2500000000</v>
      </c>
      <c r="Q11" s="30"/>
      <c r="R11" s="66"/>
      <c r="S11" s="66"/>
      <c r="T11" s="66"/>
      <c r="U11" s="23"/>
      <c r="V11" s="23"/>
      <c r="W11" s="23"/>
      <c r="X11" s="23"/>
      <c r="Y11" s="23"/>
      <c r="Z11" s="23"/>
      <c r="AA11" s="23"/>
      <c r="AB11" s="23"/>
      <c r="AC11" s="63" t="s">
        <v>67</v>
      </c>
    </row>
    <row r="12" spans="1:29" ht="87.75" customHeight="1" x14ac:dyDescent="0.25">
      <c r="A12" s="93"/>
      <c r="B12" s="96"/>
      <c r="C12" s="96"/>
      <c r="D12" s="96"/>
      <c r="E12" s="99"/>
      <c r="F12" s="51" t="s">
        <v>40</v>
      </c>
      <c r="G12" s="46"/>
      <c r="H12" s="52" t="s">
        <v>42</v>
      </c>
      <c r="I12" s="53"/>
      <c r="J12" s="54" t="s">
        <v>61</v>
      </c>
      <c r="K12" s="54" t="s">
        <v>64</v>
      </c>
      <c r="L12" s="41">
        <f>529.5</f>
        <v>529.5</v>
      </c>
      <c r="M12" s="46">
        <f>+L12+450</f>
        <v>979.5</v>
      </c>
      <c r="N12" s="21"/>
      <c r="O12" s="21"/>
      <c r="P12" s="22">
        <v>2500000000</v>
      </c>
      <c r="Q12" s="30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63" t="s">
        <v>67</v>
      </c>
    </row>
    <row r="13" spans="1:29" ht="150.75" thickBot="1" x14ac:dyDescent="0.3">
      <c r="A13" s="94"/>
      <c r="B13" s="97"/>
      <c r="C13" s="97"/>
      <c r="D13" s="44" t="s">
        <v>50</v>
      </c>
      <c r="E13" s="47"/>
      <c r="F13" s="55" t="s">
        <v>52</v>
      </c>
      <c r="G13" s="56"/>
      <c r="H13" s="55" t="s">
        <v>53</v>
      </c>
      <c r="I13" s="56"/>
      <c r="J13" s="54" t="s">
        <v>65</v>
      </c>
      <c r="K13" s="55" t="s">
        <v>51</v>
      </c>
      <c r="L13" s="33">
        <v>0</v>
      </c>
      <c r="M13" s="32">
        <v>2</v>
      </c>
      <c r="N13" s="36"/>
      <c r="O13" s="26"/>
      <c r="P13" s="36">
        <v>35000000000</v>
      </c>
      <c r="Q13" s="31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64" t="str">
        <f>+AC12</f>
        <v>LARRY MELENDEZ SANCHEZ</v>
      </c>
    </row>
    <row r="14" spans="1:29" ht="150" x14ac:dyDescent="0.25">
      <c r="A14" s="101" t="s">
        <v>39</v>
      </c>
      <c r="B14" s="103" t="s">
        <v>38</v>
      </c>
      <c r="C14" s="105" t="s">
        <v>34</v>
      </c>
      <c r="D14" s="105" t="s">
        <v>35</v>
      </c>
      <c r="E14" s="107" t="s">
        <v>49</v>
      </c>
      <c r="F14" s="57" t="s">
        <v>44</v>
      </c>
      <c r="G14" s="49"/>
      <c r="H14" s="58" t="s">
        <v>46</v>
      </c>
      <c r="I14" s="59"/>
      <c r="J14" s="57" t="s">
        <v>45</v>
      </c>
      <c r="K14" s="60" t="s">
        <v>47</v>
      </c>
      <c r="L14" s="43">
        <v>100</v>
      </c>
      <c r="M14" s="42">
        <v>100</v>
      </c>
      <c r="N14" s="37">
        <v>500000000</v>
      </c>
      <c r="O14" s="37">
        <v>200000000</v>
      </c>
      <c r="P14" s="38"/>
      <c r="Q14" s="39"/>
      <c r="R14" s="40"/>
      <c r="S14" s="40"/>
      <c r="T14" s="40"/>
      <c r="U14" s="40"/>
      <c r="V14" s="40"/>
      <c r="W14" s="40"/>
      <c r="X14" s="40"/>
      <c r="Y14" s="40"/>
      <c r="Z14" s="40"/>
      <c r="AA14" s="39"/>
      <c r="AB14" s="39"/>
      <c r="AC14" s="65" t="str">
        <f>+AC13</f>
        <v>LARRY MELENDEZ SANCHEZ</v>
      </c>
    </row>
    <row r="15" spans="1:29" ht="147.75" customHeight="1" thickBot="1" x14ac:dyDescent="0.3">
      <c r="A15" s="102"/>
      <c r="B15" s="104"/>
      <c r="C15" s="106"/>
      <c r="D15" s="106"/>
      <c r="E15" s="108"/>
      <c r="F15" s="61" t="s">
        <v>54</v>
      </c>
      <c r="G15" s="50"/>
      <c r="H15" s="62" t="s">
        <v>56</v>
      </c>
      <c r="I15" s="48"/>
      <c r="J15" s="55" t="s">
        <v>66</v>
      </c>
      <c r="K15" s="55" t="s">
        <v>55</v>
      </c>
      <c r="L15" s="45">
        <v>1183</v>
      </c>
      <c r="M15" s="45">
        <f>+L15+170</f>
        <v>1353</v>
      </c>
      <c r="N15" s="26"/>
      <c r="O15" s="26">
        <v>608462616</v>
      </c>
      <c r="P15" s="27"/>
      <c r="Q15" s="25"/>
      <c r="R15" s="28"/>
      <c r="S15" s="28"/>
      <c r="T15" s="28"/>
      <c r="U15" s="28"/>
      <c r="V15" s="28"/>
      <c r="W15" s="28"/>
      <c r="X15" s="28"/>
      <c r="Y15" s="28"/>
      <c r="Z15" s="28"/>
      <c r="AA15" s="31"/>
      <c r="AB15" s="31"/>
      <c r="AC15" s="64" t="str">
        <f>+AC14</f>
        <v>LARRY MELENDEZ SANCHEZ</v>
      </c>
    </row>
    <row r="16" spans="1:29" s="34" customFormat="1" ht="120.75" thickBot="1" x14ac:dyDescent="0.3">
      <c r="A16" s="75" t="s">
        <v>73</v>
      </c>
      <c r="B16" s="67"/>
      <c r="C16" s="67" t="s">
        <v>68</v>
      </c>
      <c r="D16" s="67" t="s">
        <v>69</v>
      </c>
      <c r="E16" s="67"/>
      <c r="F16" s="68" t="s">
        <v>57</v>
      </c>
      <c r="G16" s="68"/>
      <c r="H16" s="69" t="s">
        <v>71</v>
      </c>
      <c r="I16" s="68"/>
      <c r="J16" s="69" t="s">
        <v>70</v>
      </c>
      <c r="K16" s="68" t="s">
        <v>72</v>
      </c>
      <c r="L16" s="67">
        <v>4</v>
      </c>
      <c r="M16" s="67">
        <v>6</v>
      </c>
      <c r="N16" s="70">
        <v>1811653000</v>
      </c>
      <c r="O16" s="71"/>
      <c r="P16" s="71"/>
      <c r="Q16" s="68"/>
      <c r="R16" s="72"/>
      <c r="S16" s="72"/>
      <c r="T16" s="72"/>
      <c r="U16" s="72"/>
      <c r="V16" s="72"/>
      <c r="W16" s="72"/>
      <c r="X16" s="72"/>
      <c r="Y16" s="72"/>
      <c r="Z16" s="72"/>
      <c r="AA16" s="73"/>
      <c r="AB16" s="73"/>
      <c r="AC16" s="74" t="s">
        <v>67</v>
      </c>
    </row>
    <row r="17" spans="11:16" s="34" customFormat="1" ht="15.75" thickBot="1" x14ac:dyDescent="0.3">
      <c r="K17" s="35"/>
      <c r="L17" s="35"/>
      <c r="M17" s="35"/>
    </row>
    <row r="18" spans="11:16" s="34" customFormat="1" ht="15.75" thickBot="1" x14ac:dyDescent="0.3">
      <c r="K18" s="35"/>
      <c r="L18" s="35"/>
      <c r="M18" s="35"/>
      <c r="N18" s="76">
        <f>SUM(N11:P16)</f>
        <v>43297506598</v>
      </c>
      <c r="O18" s="77"/>
      <c r="P18" s="78"/>
    </row>
  </sheetData>
  <mergeCells count="29">
    <mergeCell ref="I8:I9"/>
    <mergeCell ref="J8:J9"/>
    <mergeCell ref="K8:M8"/>
    <mergeCell ref="A14:A15"/>
    <mergeCell ref="B14:B15"/>
    <mergeCell ref="C14:C15"/>
    <mergeCell ref="D14:D15"/>
    <mergeCell ref="E14:E15"/>
    <mergeCell ref="C10:C13"/>
    <mergeCell ref="D10:D12"/>
    <mergeCell ref="E10:E12"/>
    <mergeCell ref="G8:G9"/>
    <mergeCell ref="H8:H9"/>
    <mergeCell ref="N18:P18"/>
    <mergeCell ref="N8:P8"/>
    <mergeCell ref="A1:AC1"/>
    <mergeCell ref="A2:AC2"/>
    <mergeCell ref="A3:AC3"/>
    <mergeCell ref="A4:J4"/>
    <mergeCell ref="A6:AC6"/>
    <mergeCell ref="A8:A9"/>
    <mergeCell ref="B8:C8"/>
    <mergeCell ref="D8:D9"/>
    <mergeCell ref="E8:E9"/>
    <mergeCell ref="F8:F9"/>
    <mergeCell ref="Q8:AB8"/>
    <mergeCell ref="AC8:AC9"/>
    <mergeCell ref="A10:A13"/>
    <mergeCell ref="B10:B13"/>
  </mergeCells>
  <printOptions horizontalCentered="1" verticalCentered="1"/>
  <pageMargins left="0.15748031496062992" right="0.15748031496062992" top="0.23622047244094491" bottom="0.27559055118110237" header="0.19685039370078741" footer="0.19685039370078741"/>
  <pageSetup paperSize="14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ENERO 2016</vt:lpstr>
      <vt:lpstr>Hoja2</vt:lpstr>
      <vt:lpstr>Hoja3</vt:lpstr>
      <vt:lpstr>'ENERO 2016'!Títulos_a_imprimir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DAISY MANUEL</cp:lastModifiedBy>
  <cp:lastPrinted>2016-01-19T00:03:52Z</cp:lastPrinted>
  <dcterms:created xsi:type="dcterms:W3CDTF">2012-10-31T20:22:15Z</dcterms:created>
  <dcterms:modified xsi:type="dcterms:W3CDTF">2016-01-19T00:37:18Z</dcterms:modified>
</cp:coreProperties>
</file>