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880" windowHeight="10575" activeTab="1"/>
  </bookViews>
  <sheets>
    <sheet name="Hoja1" sheetId="1" r:id="rId1"/>
    <sheet name="Pesca" sheetId="2" r:id="rId2"/>
    <sheet name="Hoja3" sheetId="3" r:id="rId3"/>
  </sheets>
  <definedNames>
    <definedName name="_xlnm._FilterDatabase" localSheetId="1" hidden="1">Pesca!$B$9:$AE$125</definedName>
    <definedName name="_xlnm.Print_Area" localSheetId="1">Pesca!$A$1:$AE$215</definedName>
    <definedName name="_xlnm.Print_Titles" localSheetId="1">Pesca!$9:$10</definedName>
  </definedNames>
  <calcPr calcId="145621"/>
</workbook>
</file>

<file path=xl/calcChain.xml><?xml version="1.0" encoding="utf-8"?>
<calcChain xmlns="http://schemas.openxmlformats.org/spreadsheetml/2006/main">
  <c r="H194" i="2" l="1"/>
  <c r="P193" i="2"/>
  <c r="P194" i="2" s="1"/>
  <c r="P195" i="2" s="1"/>
  <c r="R186" i="2"/>
  <c r="R194" i="2" s="1"/>
  <c r="Q178" i="2"/>
  <c r="Q194" i="2" s="1"/>
  <c r="Q171" i="2"/>
  <c r="P167" i="2"/>
  <c r="Q154" i="2"/>
  <c r="P154" i="2"/>
  <c r="J153" i="2"/>
  <c r="J152" i="2"/>
  <c r="J151" i="2"/>
  <c r="J150" i="2"/>
  <c r="J149" i="2"/>
  <c r="J148" i="2"/>
  <c r="P45" i="2" l="1"/>
  <c r="P124" i="2" l="1"/>
  <c r="P120" i="2" l="1"/>
  <c r="P91" i="2"/>
  <c r="P38" i="2" l="1"/>
  <c r="P73" i="2"/>
  <c r="H56" i="1" l="1"/>
  <c r="P17" i="1"/>
  <c r="J16" i="1" s="1"/>
  <c r="Q17" i="1"/>
  <c r="J14" i="1" l="1"/>
  <c r="J13" i="1"/>
  <c r="J11" i="1"/>
  <c r="J15" i="1"/>
  <c r="J12" i="1"/>
  <c r="P24" i="1"/>
  <c r="P55" i="1"/>
  <c r="P50" i="1"/>
  <c r="R44" i="1"/>
  <c r="R56" i="1" s="1"/>
  <c r="Q38" i="1"/>
  <c r="P32" i="1"/>
  <c r="Q28" i="1"/>
  <c r="P56" i="1" l="1"/>
  <c r="Q56" i="1"/>
  <c r="P57" i="1" l="1"/>
</calcChain>
</file>

<file path=xl/comments1.xml><?xml version="1.0" encoding="utf-8"?>
<comments xmlns="http://schemas.openxmlformats.org/spreadsheetml/2006/main">
  <authors>
    <author>GCORPUS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Objetivo del programa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Actividad del Proyecto</t>
        </r>
      </text>
    </comment>
    <comment ref="M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Indicador de cada actividad</t>
        </r>
      </text>
    </comment>
  </commentList>
</comments>
</file>

<file path=xl/comments2.xml><?xml version="1.0" encoding="utf-8"?>
<comments xmlns="http://schemas.openxmlformats.org/spreadsheetml/2006/main">
  <authors>
    <author>GCORPUS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Objetivo del programa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Actividad del Proyecto</t>
        </r>
      </text>
    </comment>
    <comment ref="M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Indicador de cada actividad</t>
        </r>
      </text>
    </comment>
    <comment ref="F146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Objetivo del programa</t>
        </r>
      </text>
    </comment>
    <comment ref="I146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Actividad del Proyecto</t>
        </r>
      </text>
    </comment>
    <comment ref="M146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Indicador de cada actividad</t>
        </r>
      </text>
    </comment>
  </commentList>
</comments>
</file>

<file path=xl/sharedStrings.xml><?xml version="1.0" encoding="utf-8"?>
<sst xmlns="http://schemas.openxmlformats.org/spreadsheetml/2006/main" count="609" uniqueCount="340">
  <si>
    <t>PROGRAMA</t>
  </si>
  <si>
    <t>SUBPROGRAMA</t>
  </si>
  <si>
    <t>PROYECTO</t>
  </si>
  <si>
    <t>%</t>
  </si>
  <si>
    <t>META DE ACTIVIDAD</t>
  </si>
  <si>
    <t>RECURSOS (miles)</t>
  </si>
  <si>
    <t>cronograma</t>
  </si>
  <si>
    <t>NOMBRE</t>
  </si>
  <si>
    <t>PROPIOS</t>
  </si>
  <si>
    <t>SGP</t>
  </si>
  <si>
    <t xml:space="preserve">OTROS </t>
  </si>
  <si>
    <t>ACTIVIDAD</t>
  </si>
  <si>
    <t xml:space="preserve">ENERO 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</si>
  <si>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</si>
  <si>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</si>
  <si>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</si>
  <si>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</si>
  <si>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</si>
  <si>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</si>
  <si>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</si>
  <si>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>SEPTIEMBRE</t>
  </si>
  <si>
    <t>OCTUBRE</t>
  </si>
  <si>
    <t>NOVIEMBRE</t>
  </si>
  <si>
    <t>DICIEMBRE</t>
  </si>
  <si>
    <t>CODIGO DE META DE PRODUCTO -  MPR</t>
  </si>
  <si>
    <t xml:space="preserve">LINEA TEMATICA </t>
  </si>
  <si>
    <t>Responsable</t>
  </si>
  <si>
    <t>DEPARTAMENTO  ARCHIPIELAGO SAN ANDRES, PROVIDENCIA  Y SANTA CATALINA</t>
  </si>
  <si>
    <t>CODIGO EN PLAN DESARROLLO</t>
  </si>
  <si>
    <r>
      <rPr>
        <b/>
        <sz val="11"/>
        <color theme="1"/>
        <rFont val="Calibri"/>
        <family val="2"/>
        <scheme val="minor"/>
      </rPr>
      <t>PLAN DE DESARROLLO DEPARTAMENTAL</t>
    </r>
    <r>
      <rPr>
        <sz val="11"/>
        <color theme="1"/>
        <rFont val="Calibri"/>
        <family val="2"/>
        <scheme val="minor"/>
      </rPr>
      <t xml:space="preserve">:  PARA TEJER UN MUNDO </t>
    </r>
    <r>
      <rPr>
        <b/>
        <sz val="11"/>
        <color theme="1"/>
        <rFont val="Calibri"/>
        <family val="2"/>
        <scheme val="minor"/>
      </rPr>
      <t>MAS HUMANO</t>
    </r>
    <r>
      <rPr>
        <sz val="11"/>
        <color theme="1"/>
        <rFont val="Calibri"/>
        <family val="2"/>
        <scheme val="minor"/>
      </rPr>
      <t xml:space="preserve"> Y </t>
    </r>
    <r>
      <rPr>
        <b/>
        <sz val="11"/>
        <color theme="1"/>
        <rFont val="Calibri"/>
        <family val="2"/>
        <scheme val="minor"/>
      </rPr>
      <t>SEGURO</t>
    </r>
  </si>
  <si>
    <r>
      <rPr>
        <b/>
        <sz val="11"/>
        <color theme="1"/>
        <rFont val="Calibri"/>
        <family val="2"/>
        <scheme val="minor"/>
      </rPr>
      <t>ESTRATEGIA PLAN DE DESARROLLO</t>
    </r>
    <r>
      <rPr>
        <sz val="11"/>
        <color theme="1"/>
        <rFont val="Calibri"/>
        <family val="2"/>
        <scheme val="minor"/>
      </rPr>
      <t>:</t>
    </r>
  </si>
  <si>
    <t>OBJETIVO</t>
  </si>
  <si>
    <t>INDICADOR DE GESTION</t>
  </si>
  <si>
    <t>Seceretaria de Agricultura y Pesca</t>
  </si>
  <si>
    <t>IMPLEMENTACION DE PROGRAMAS DE FOMENTO Y FORTALECIMIENTO DEL SECTOR AGROPECUARIO DEL DEPARTAMENTO</t>
  </si>
  <si>
    <t>Emprendimiento Empresarial y Competitividad</t>
  </si>
  <si>
    <t>DESARROLLO INTEGRRAL DEL PRODUCTOR AGROPECUARIO</t>
  </si>
  <si>
    <t>Seguridad Alimentaria y Nutricional</t>
  </si>
  <si>
    <t>SEGURIDAD ALIMENTARIA Y NUTRICIONAL</t>
  </si>
  <si>
    <t>Programa de capacitacion dirigido a los pequeños productores, que haran el proceso de acompañamiento  productivo y de buenas prácticas agricolas y a la comunidad en general</t>
  </si>
  <si>
    <t>IMPLEMENTACION DE UN PROGRAMA DE PROMOCION E INCENTIVACION A LA PRODUCCION AGROPECUARIA DEL DEPARTAMENTO ARCHIPIELAGO DE SAN ANDRES,</t>
  </si>
  <si>
    <t>ASISTENCIA TECNICA AGROPECUARIA DERIGIDA A PEQUEÑOS PRODUCTORES DE SAN ANDRES ISLA</t>
  </si>
  <si>
    <t>REFORESTACIÒN PRODUCTIVA EN LA ISLA DE SAN ANDRES</t>
  </si>
  <si>
    <t>IMPLEMENTACIÒN DE UN PROGRAMA AGROPECUARIO DESDE EL PREESCOLAR</t>
  </si>
  <si>
    <t>IMPLEMENTACIÒN DE UNA PROGRAMA DE FOMENTO A LA APICULTURA EN SAN ANDRES ISLA</t>
  </si>
  <si>
    <t>APROVECHANDO LOS FRUTOS DEL MAR Y DE LA TIERRA</t>
  </si>
  <si>
    <t>1.6.4</t>
  </si>
  <si>
    <t>Mejorar el acceso a los alimentos de las familias isleñas, buscando un cambio de actitud, mediante la producción suficiente para el autoconsumo, venta de excedentes, fomento de hábitos alimentarios saludables y rescate de los productos locales de alto valor nutricional, mejorando la calidad de vida.</t>
  </si>
  <si>
    <t>Crear condiciones propicias para el fortalecimiento de las organizaciones productivas y microempresas agropecuarias, mediante la generación de ingresos y empleo que promueven el desarrollo competitivo del sector.</t>
  </si>
  <si>
    <t>30</t>
  </si>
  <si>
    <t>10</t>
  </si>
  <si>
    <r>
      <rPr>
        <b/>
        <sz val="11"/>
        <color theme="1"/>
        <rFont val="Calibri"/>
        <family val="2"/>
        <scheme val="minor"/>
      </rPr>
      <t>DEPENDENCIA</t>
    </r>
    <r>
      <rPr>
        <sz val="11"/>
        <color theme="1"/>
        <rFont val="Calibri"/>
        <family val="2"/>
        <scheme val="minor"/>
      </rPr>
      <t xml:space="preserve">: </t>
    </r>
  </si>
  <si>
    <t>A 2015 haber Implementado programas permanentes de producción de alimentos dirigido a familias en condición de vulnerabilidad</t>
  </si>
  <si>
    <t>Número de programas implementados</t>
  </si>
  <si>
    <t>A 2015 haber Implementado un Plan de Siembra que de estabilidad a la producción de alimentos local</t>
  </si>
  <si>
    <t>Número de planes implementados</t>
  </si>
  <si>
    <t>A 2015 haber promovido iniciativas de diversificación de las actividades económicas en el medio rural con una visión integral del desarrollo de la sociedad rural, con énfasis en mujer y un mejor aprovechamiento de los recursos.</t>
  </si>
  <si>
    <t>Número de iniciativas promovidas</t>
  </si>
  <si>
    <t>revisar</t>
  </si>
  <si>
    <t>CONSTRUYENDO EL ARCHIPIELAGO DE LA CIENCIA Y DEL SABER</t>
  </si>
  <si>
    <t>1.6.6.4</t>
  </si>
  <si>
    <t>Número de propuestas elaboradas</t>
  </si>
  <si>
    <t>A 2015 haber implementado programas de formación en Agroindustria para el fortalecimiento empresarial de las asociaciones, con énfasis en mujer</t>
  </si>
  <si>
    <t>haber implementado estrategias de autogestión de recursos, formación y asociatividad. Crecimiento empresarial de las asociaciones, productores y productoras independientes.</t>
  </si>
  <si>
    <t>Número de estrategias implementadas</t>
  </si>
  <si>
    <t>FORMULACION DEL PROGRAMA DE DESARROLLO AGROPECUARIO - SERVICIOS</t>
  </si>
  <si>
    <t>ESTUDIOS PARA IDENTIFICAR ESPECIES PROMISORIAS PARA LA AGROINDUSTRIA-MANO DE OBRA CALIFICADA</t>
  </si>
  <si>
    <t>ASISTENCIA A EVENTOS, TALLERES Y FERIAS CON MIRAS AL FORTALECIMIENTO DEL SECTOR AGROPECUARIO- OTROS</t>
  </si>
  <si>
    <t>CAPAICTACIONES AL PERSONAL TECNICO  Y PROFESIONAL - OTROS</t>
  </si>
  <si>
    <r>
      <t>1.6.4.5.1</t>
    </r>
    <r>
      <rPr>
        <b/>
        <sz val="7"/>
        <color rgb="FFFF0000"/>
        <rFont val="Calibri"/>
        <family val="2"/>
        <scheme val="minor"/>
      </rPr>
      <t>.1</t>
    </r>
  </si>
  <si>
    <r>
      <t>1.6.4.5.1.</t>
    </r>
    <r>
      <rPr>
        <b/>
        <sz val="7"/>
        <color rgb="FFFF0000"/>
        <rFont val="Calibri"/>
        <family val="2"/>
        <scheme val="minor"/>
      </rPr>
      <t>4</t>
    </r>
  </si>
  <si>
    <r>
      <t>1.6.4.4.1</t>
    </r>
    <r>
      <rPr>
        <b/>
        <sz val="7"/>
        <color rgb="FFFF0000"/>
        <rFont val="Calibri"/>
        <family val="2"/>
        <scheme val="minor"/>
      </rPr>
      <t>.4</t>
    </r>
  </si>
  <si>
    <t>ASISTENCIA TECNICA PECUARIA - SERVICIOS</t>
  </si>
  <si>
    <r>
      <t>1.6.4.4.1</t>
    </r>
    <r>
      <rPr>
        <b/>
        <sz val="7"/>
        <color rgb="FFFF0000"/>
        <rFont val="Calibri"/>
        <family val="2"/>
        <scheme val="minor"/>
      </rPr>
      <t>.3</t>
    </r>
  </si>
  <si>
    <t>Fortalecimiento y acompañamiento de grupos organizados del sector agtropecuario para ala implementacion de areas de cultivos - MANO DE OBRA NO CALIFICADA</t>
  </si>
  <si>
    <t>Dotacion del personal vinculado al programa - OTROS</t>
  </si>
  <si>
    <r>
      <t>1.6.4.4.1</t>
    </r>
    <r>
      <rPr>
        <b/>
        <sz val="7"/>
        <color rgb="FFFF0000"/>
        <rFont val="Calibri"/>
        <family val="2"/>
        <scheme val="minor"/>
      </rPr>
      <t>.1</t>
    </r>
  </si>
  <si>
    <t>Ferias de productos y subproductos derivados de la procduccion de genero - SERVICIOS</t>
  </si>
  <si>
    <t>patios productivos - SERVICIOS</t>
  </si>
  <si>
    <t>haber implementado programas de formación en Agroindustria para el fortalecimiento empresarial de las asociaciones, con énfasis en mujer.</t>
  </si>
  <si>
    <r>
      <t>1.6.4.5.1</t>
    </r>
    <r>
      <rPr>
        <b/>
        <sz val="7"/>
        <color rgb="FFFF0000"/>
        <rFont val="Calibri"/>
        <family val="2"/>
        <scheme val="minor"/>
      </rPr>
      <t>.4</t>
    </r>
  </si>
  <si>
    <t>CAPACITACION AL PERSONAL TECNICO EN PREVENCION DE PLAGAS DE AFECTACION ECONOMICA - OTROS</t>
  </si>
  <si>
    <t>COMPRA DE EQUIPOS, HERRAMIENTAS, INSUMOS Y MATERIAL VEGETAL PARA ADELANTAR CAMPAÑAS DE REFORESTACION  - SERVICIOS</t>
  </si>
  <si>
    <t>CAMPAÑAS EDUCATIVAS Y DIVULGATIVAS - SERVICIOS</t>
  </si>
  <si>
    <t>haber elaborado e implementado una propuesta de producción de productos promisorios</t>
  </si>
  <si>
    <r>
      <t>1.6.4.4.1</t>
    </r>
    <r>
      <rPr>
        <b/>
        <sz val="7"/>
        <color rgb="FFFF0000"/>
        <rFont val="Calibri"/>
        <family val="2"/>
        <scheme val="minor"/>
      </rPr>
      <t>.5</t>
    </r>
  </si>
  <si>
    <t>CAPACITACION AL PERSONAL DOCENTE Y ALUMNOS DE LOS COLEGIOS BENEFICIARIOS - SERVICIOS</t>
  </si>
  <si>
    <t>DOTACION  Y MANTENIMIENTO DE TRES GALPONES EN ESCUELAS BENEFICIARIAS - SERVICIOS</t>
  </si>
  <si>
    <t>Estudio de mercadeo y posicionamiento de los productos derivados de la apicultura en el mercado departamental - SERVICIOS</t>
  </si>
  <si>
    <t>Mejoramiento de seguridad inocuidad e implementacion de buenas practicas apicolas y manejo de colmenas - SERVICIOS</t>
  </si>
  <si>
    <t>Mejoramiento de seguridad inocuidad e implementacion de buenas practicas apicolas y manejo de colmenas - MANO DE OBRA CALIFICADA</t>
  </si>
  <si>
    <t>Adelantar gestiones para la consecucion de registros de calidad e inocuidad - SERVICIOS</t>
  </si>
  <si>
    <t>IMPLEMENTACIÒN DE UN PROGRAMA DE EMPRENDIMIENTO DE LA AGRICULTURA DESARROLLADA POR MUJERES EN SAN ANDRES ISLA</t>
  </si>
  <si>
    <t>Capacitaciones en buenas practicas agropecuarias y manejo postcosecha- SERVICIOS</t>
  </si>
  <si>
    <t>IMPLEMENTACION DE ESTRATEGIAS DE MANEJO DE PLAGAS EN EL DEPARTAMENTO - SERVICIOS</t>
  </si>
  <si>
    <t>IMPLEMENTACION DE ESTRATEGIAS DE MANEJO DE PLAGAS EN EL DEPARTAMENTO - MANO DE OBRA CALIFICADA</t>
  </si>
  <si>
    <t>IMPLEMENTACION DE PROGRAMAS DE FORMACION EN AGRICULTURA ORGANICA - SERVICIOS</t>
  </si>
  <si>
    <t>ASISTENCIA TECNICA AGRICOLA SERVICIOS</t>
  </si>
  <si>
    <t>TOTAL RECURSSOS</t>
  </si>
  <si>
    <t>TOTAL RECURSOS</t>
  </si>
  <si>
    <t xml:space="preserve">TOTAL RECURSOS </t>
  </si>
  <si>
    <t>IMPLEMENTACION DE PROGRAMAS DE FORMACION EN AGRICULTURA ORGANICA - MANO DE OBRA CALIFICADA</t>
  </si>
  <si>
    <t>IMPLEMENTACION DE TRES HUERTAS ESCOLARES- SERVICIOS</t>
  </si>
  <si>
    <t>PLAN DE ACCION   VIGENCIA  2014</t>
  </si>
  <si>
    <t>VALOR ACTUAL A 31 DE DIC/13</t>
  </si>
  <si>
    <t>VALOR ESPERADO A 31 DE DIC/14</t>
  </si>
  <si>
    <t>ADQUISICION DE INSUMOS AGROPECUARIOS</t>
  </si>
  <si>
    <t>CARACTERIZACUION SOCIOECONMICA</t>
  </si>
  <si>
    <t>APOYO A PROCESOS PRODUCTIVOS ADELANTADAS POR ASOCIACIONES DE PEQUEÑOS PRODUCTORES AGROPECUARIOS -  MANO DE OBRA CALIFICADA</t>
  </si>
  <si>
    <t>Capacitaciones emprendimiento y fortalecimiento de las mujeres dedicadas a la actividad agropecuaria - SERVICIOS</t>
  </si>
  <si>
    <t>MPLEMENTACION DE ESTRATEGIAS Y PROGRAMA DE APOYO TECNICO Y FINANCIERO A INICIATIVAS PRODUCTIVAS DE LAS ASOCIACIONES DE PRODUCTORES  AGROPECUARIOS DEL DEPARTAMENTO</t>
  </si>
  <si>
    <t>DISEÑO E IMPLEMENTACION DE PROGRAMAS DE MERCADOS COMUNITARIOS MOVILES</t>
  </si>
  <si>
    <t>APOYO A PROYECTOS PRODUCTIVOS ADELANTADA POR LAS ASOCIACIONES</t>
  </si>
  <si>
    <t>PROGRAMAS DE FORMACION EN AGROINDUSTRIA PARA EL FORTALECIMIENTO EMPRESARIAL DE LAS ASOCIACIONES CON ENFASIS EN MUJER</t>
  </si>
  <si>
    <t>ESTUDIO DE PREFACTIBILIDAD PARA EL MONTAJE DEL BENEFICIADERO</t>
  </si>
  <si>
    <t>FORTALECIMIENTO ASOCIACIONES PRODUCTIVAS DEL DEPARTTAMENTO</t>
  </si>
  <si>
    <t>APOYO A PROYECTOS PRODUCTIVOS ADELANTADA POR LAS ASOCIACIONES MANO DE OBRA CALIFICADA</t>
  </si>
  <si>
    <t>1.6.6.3</t>
  </si>
  <si>
    <t>CIENCIAS DEL MAR, UNA OPORTUNIDAD PARA CONOCERLO, APROVECHARLO Y PROTEGERLO</t>
  </si>
  <si>
    <t>Especies Amenazadas e Invasoras</t>
  </si>
  <si>
    <t>Generar nuevo conocimiento científico sobre el medio marino, que sirva como soporte para la implementación de planes y estrategias relacionadas con la conservación de ecosistemas estratégicos, la sostenibilidad de las pesquerías, la protección de la biodiversidad marina, la conservación y recuperación de especies amenazadas, el aprovechamiento sostenible de los recursos hidrobiológicos, la mitigación de los efectos del cambio climático y especies invasoras, de conformidad con los lineamientos de la Reserva de la Biosfera y el Área Marina Protegida Seaflower, y de manera concordante con el Programa Nacional de Ciencia, tecnología e Innovación del Mar y de los Recursos Hidrobiológicos de COLCIENCIAS.</t>
  </si>
  <si>
    <t>ESTUDIO Y CONSERVACION DE ESPECIES MARINAS AMENAZADAS EN LA RESERVA DE BIOSFERA SEAFLOWER</t>
  </si>
  <si>
    <t>Distribución y abundancia del caracol pala - Mano de obra calificada</t>
  </si>
  <si>
    <t>A 2015 haber fortalecido la estrategia de estudio, conservación y recuperación del caracol pala concordantes con CITES y el fallo de Acción Popular.</t>
  </si>
  <si>
    <r>
      <t>1.6.6.3.2.</t>
    </r>
    <r>
      <rPr>
        <b/>
        <sz val="10"/>
        <color rgb="FFFF0000"/>
        <rFont val="Calibri"/>
        <family val="2"/>
        <scheme val="minor"/>
      </rPr>
      <t>1</t>
    </r>
  </si>
  <si>
    <t>Número estrategias fortalecidas</t>
  </si>
  <si>
    <t>Distribución y abundancia del caracol pala- Materiales</t>
  </si>
  <si>
    <t>Distribución y abundancia del caracol pala- Otros Servicios</t>
  </si>
  <si>
    <t>Distribución y abundancia del caracol pala - Otros gastos generales</t>
  </si>
  <si>
    <t>Recuperación y repoblamiento del caracol en Providencia - Mano de obra calificada</t>
  </si>
  <si>
    <t>Recuperación y repoblamiento del caracol en Providencia - Materiales</t>
  </si>
  <si>
    <t>Recuperación y repoblamiento del caracol en Providencia - Otros gastos generales</t>
  </si>
  <si>
    <t>Estudios biológicos, ecológico y/o pesqueros sobre caracol pala - Materiales</t>
  </si>
  <si>
    <t>Estudios biológicos, ecológico y/o pesqueros sobre caracol pala - Otros servicios</t>
  </si>
  <si>
    <t>Estudios biológicos, ecológico y/o pesqueros sobre caracol pala - Otros gastos generales</t>
  </si>
  <si>
    <t>Estudios y manejo del Wilks - Otros servicios</t>
  </si>
  <si>
    <t>A 2015 haber realizado estudios sobre el estado del Wilks (Citarrium pica), incluyendo propuestas de manejo y conservación.</t>
  </si>
  <si>
    <t>1.6.6.3.2.4</t>
  </si>
  <si>
    <t>Número estudios realizado</t>
  </si>
  <si>
    <t>Estudios y manejo del Wilks - Otros gastos generales</t>
  </si>
  <si>
    <t>Estudios sobre abundancia y manejo de peces loros - Materiales</t>
  </si>
  <si>
    <t>A 2015 haber realizado estudios de conservación de peces arrécifales y otras especies amenazadas.</t>
  </si>
  <si>
    <r>
      <t>1.6.6.3.2.</t>
    </r>
    <r>
      <rPr>
        <b/>
        <sz val="10"/>
        <color rgb="FFFF0000"/>
        <rFont val="Calibri"/>
        <family val="2"/>
        <scheme val="minor"/>
      </rPr>
      <t>2</t>
    </r>
  </si>
  <si>
    <t>Estudios sobre abundancia y manejo de peces loros - Otros servicios</t>
  </si>
  <si>
    <t>Estudios sobre abundancia y manejo de peces loros - Otros gastos generales</t>
  </si>
  <si>
    <t>Ajuste del PAN - Tiburones en su componente insular - Otros gastos generales</t>
  </si>
  <si>
    <t>A 2015 haber ajustado y en proceso de implementación el Plan de Acción sobre Conservación de Tiburones, Rayas y Quimeras de Colombia en su componente insular, respecto al fallo de acción popular</t>
  </si>
  <si>
    <r>
      <t>1.6.6.3.2</t>
    </r>
    <r>
      <rPr>
        <b/>
        <sz val="10"/>
        <color rgb="FFFF0000"/>
        <rFont val="Calibri"/>
        <family val="2"/>
        <scheme val="minor"/>
      </rPr>
      <t>.3</t>
    </r>
  </si>
  <si>
    <t>Número de planes ajustados y en proceso de implementación</t>
  </si>
  <si>
    <t>Implementación PAN Tiburones -Otros servicios</t>
  </si>
  <si>
    <t>Implementación PAN Tiburones -Otros gastos generales</t>
  </si>
  <si>
    <t>Apoyo acciones de estudio, manejo y conservación de tortugas marinas - Otros gastos generales</t>
  </si>
  <si>
    <t>A 2015 haber apoyado estrategias de estudio sobre el estado de tortugas marinas, incluyendo propuestas de manejo y conservación.</t>
  </si>
  <si>
    <t>1.6.6.3.2.5</t>
  </si>
  <si>
    <t>Número estrategias apoyadas</t>
  </si>
  <si>
    <t>Participación y/u organización de  intercambios cientificos, talleres, cursos, seminarios y similares - Otros gastos generales</t>
  </si>
  <si>
    <t>1.6.6.3.2.1</t>
  </si>
  <si>
    <t>1.6.6.3.2.3</t>
  </si>
  <si>
    <t>Acciones de Educación y sensibilización sobre especies amenazada - Mano de Obra calificad</t>
  </si>
  <si>
    <t>Acciones de Educación y sensibilización sobre especies amenazada - Otros servicios</t>
  </si>
  <si>
    <t>Acciones de Educación y sensibilización sobre especies amenazada - Otros gastos generales</t>
  </si>
  <si>
    <t>DESARROLLO DE ACCIONES INTEGRALES DE ESTUDIO Y CONTROL DE LA INVASION DEL PEZ LEON EN LA RESERVA DE BIOSFERA SEAFLOWER</t>
  </si>
  <si>
    <t>Acciones de Control (Concurso de pesca y salidas dirigidas) - Otros gastos generales</t>
  </si>
  <si>
    <t>A 2015 haber participado en la implementación de una estrategia de estudio, control, seguimiento y evaluación de los impactos del pez león.</t>
  </si>
  <si>
    <r>
      <t>1.6.6.3.2</t>
    </r>
    <r>
      <rPr>
        <sz val="10"/>
        <color rgb="FFFF0000"/>
        <rFont val="Calibri"/>
        <family val="2"/>
        <scheme val="minor"/>
      </rPr>
      <t>.6</t>
    </r>
  </si>
  <si>
    <t>Número de estrategias en que se ha participado</t>
  </si>
  <si>
    <t>Piloto de estimulo a la pesca y consumo de pez león - Otros servicios</t>
  </si>
  <si>
    <t>Estudio sobre el proceso de invasión del pez león - Otros servicios</t>
  </si>
  <si>
    <t>Red de monitoreo de abundancia del pez león - Otros servicios</t>
  </si>
  <si>
    <t>Intercambio científico y capacitación - Otros gastos generales</t>
  </si>
  <si>
    <t>Educación y sensibilización ambiental - Otros gastos generales</t>
  </si>
  <si>
    <t>Manejo Ecosistemico, Áreas Protegidas y Cambio Climático</t>
  </si>
  <si>
    <t>ESTUDIO Y MANEJO DE LOS RECURSOS PESQUEROS CON ENFOQUE ECOSISTEMICO EN LA RESERVA DE BIOSFERA SEAFLOWER</t>
  </si>
  <si>
    <t>Monitoreo de Desembarques pesqueros - Mano obra calificada</t>
  </si>
  <si>
    <t>A 2015 haber mantenido y fortalecido el monitoreo pesquero.</t>
  </si>
  <si>
    <r>
      <t>1.6.6.3.1</t>
    </r>
    <r>
      <rPr>
        <sz val="10"/>
        <color rgb="FFFF0000"/>
        <rFont val="Calibri"/>
        <family val="2"/>
        <scheme val="minor"/>
      </rPr>
      <t>.1</t>
    </r>
  </si>
  <si>
    <t>Número pesquerías monitoreadas</t>
  </si>
  <si>
    <t>Monitoreo de Desembarques pesqueros - Materiales</t>
  </si>
  <si>
    <t>Monitoreo de Desembarques pesqueros - Otros servicios</t>
  </si>
  <si>
    <t>Monitoreo de Desembarques pesqueros - Maq. y equipos</t>
  </si>
  <si>
    <t>A 2015 haber mantenido y fortalecido un programa de observadores ambientales y pesqueros en Seaflower</t>
  </si>
  <si>
    <r>
      <t>1.6.6.3.1</t>
    </r>
    <r>
      <rPr>
        <sz val="10"/>
        <color rgb="FFFF0000"/>
        <rFont val="Calibri"/>
        <family val="2"/>
        <scheme val="minor"/>
      </rPr>
      <t>.2</t>
    </r>
  </si>
  <si>
    <t>Monitoreo de obsevadores a bordo - Materiales</t>
  </si>
  <si>
    <t>Monitoreo de obsevadores a bordo - Otros servicios</t>
  </si>
  <si>
    <t>Monitoreo de obsevadores a bordo - Maq. y equipos</t>
  </si>
  <si>
    <t xml:space="preserve">Estudios Langosta Espinosas - Materiales </t>
  </si>
  <si>
    <t>A 2015 haber realizado estudios independientes de los desembarcos sobre la langosta espinosa.</t>
  </si>
  <si>
    <r>
      <t>1.6.6.3.1</t>
    </r>
    <r>
      <rPr>
        <sz val="10"/>
        <color rgb="FFFF0000"/>
        <rFont val="Calibri"/>
        <family val="2"/>
        <scheme val="minor"/>
      </rPr>
      <t>.5</t>
    </r>
  </si>
  <si>
    <t>Número de estudios realizados</t>
  </si>
  <si>
    <t>Estudios Langosta Espinosas - Otros servicios</t>
  </si>
  <si>
    <t>Estudios stcok y manejo de peces - Otros servicios</t>
  </si>
  <si>
    <t>A 2015 haber evaluado el stock de langosta espinosa y peces de escama a partir de datos independientes de la pesca.</t>
  </si>
  <si>
    <r>
      <t>1.6.6.3.1</t>
    </r>
    <r>
      <rPr>
        <sz val="10"/>
        <color rgb="FFFF0000"/>
        <rFont val="Calibri"/>
        <family val="2"/>
        <scheme val="minor"/>
      </rPr>
      <t>.3</t>
    </r>
  </si>
  <si>
    <t>Número reportes técnicos anuales</t>
  </si>
  <si>
    <t>Atlas pesquero y publicaciones científicas - Otros servicios</t>
  </si>
  <si>
    <t>Material divulgativo - Otros gastos generales</t>
  </si>
  <si>
    <t>Foro pesquero departamental - Otros gastos generales</t>
  </si>
  <si>
    <t>Participación y organización en Capacitaciónes, talleres, intercambios, congresos, reuniones técnicas y similares a nivel local, nacional e internacional - Otros gastos generales</t>
  </si>
  <si>
    <t>Genética y conectividad de peces - Otros servicios</t>
  </si>
  <si>
    <t>A 2015 haber realizado estudios sobre conectividad y genética poblacional de recursos hidrobiológicos y pesqueros</t>
  </si>
  <si>
    <r>
      <t>1.6.6.3.1</t>
    </r>
    <r>
      <rPr>
        <sz val="10"/>
        <color rgb="FFFF0000"/>
        <rFont val="Calibri"/>
        <family val="2"/>
        <scheme val="minor"/>
      </rPr>
      <t>.4</t>
    </r>
  </si>
  <si>
    <t>Agregaciones reproductivas - Mano obra calificada</t>
  </si>
  <si>
    <t>A 2015 haber realizado estudios sobre agregaciones reproductivas de peces</t>
  </si>
  <si>
    <t>Agregaciones reproductivas - Materiales</t>
  </si>
  <si>
    <t>Agregaciones reproductivas - Otros gastos generales</t>
  </si>
  <si>
    <t>Recuperación y repoblamiento del caracol en Providencia - Maquinarias</t>
  </si>
  <si>
    <t>Genética y conectividad de peces - Mano de Obra</t>
  </si>
  <si>
    <t>Genética y conectividad de peces - Materiales</t>
  </si>
  <si>
    <t>Evaluaciòn la efectividad potencial del AMP para la conservación de recursos pesqueros de interés (Otros Servicios)</t>
  </si>
  <si>
    <t>A 2015 haber evaluado la efectividad potencial del AMP para la conservación de recursos pesqueros de interés.</t>
  </si>
  <si>
    <t>Implementaciòn un proyecto innovador de cultivo  y/o aprovechamiento de algas marinas (Gastos generales)</t>
  </si>
  <si>
    <t>Estudios sobre especies promisorias para maricultura (Otros Servicios)</t>
  </si>
  <si>
    <t>A 2015 haber implementado un proyecto innovador de cultivo  y/o aprovechamiento de algas marinas.</t>
  </si>
  <si>
    <t>A 2015 haber realizado estudios sobre especies promisorias para maricultura</t>
  </si>
  <si>
    <t>Implementaciòn de un proyecto piloto de restauración coralina asociado a la actividad turística (Otros Servicios)</t>
  </si>
  <si>
    <t>A 2015 haber implementado un proyecto piloto de restauración coralina asociado a la actividad turística</t>
  </si>
  <si>
    <t xml:space="preserve">Estudios Langosta Espinosas - Mano de Obra </t>
  </si>
  <si>
    <t>Estudios stcok y manejo de peces - Mano de Obra</t>
  </si>
  <si>
    <t>1.6.4.2</t>
  </si>
  <si>
    <t>PEDAGOGIA, AUTOREGULACION Y CONTROL DE PESCA</t>
  </si>
  <si>
    <t>Administración Pesquera con Calidad</t>
  </si>
  <si>
    <t>MEJORAMIENTO DE LA GOBERNABILIDAD DE LOS RECURSOS HIDROBIOLOGICOS Y PESQUEROS EN LA RESERVA DE BIOSFERA SEAFLOWER</t>
  </si>
  <si>
    <t>Fortalecimiento JUNDEPESCA (Trámites de permiso y Registro General de Pesca) - Mano de obra calificada</t>
  </si>
  <si>
    <t>A 2015 haber fortalecido, organizado y sistematizado el 100% del Registro General de Pesca y Acuicultura</t>
  </si>
  <si>
    <r>
      <t>1.6.4.2.1.</t>
    </r>
    <r>
      <rPr>
        <sz val="10"/>
        <color rgb="FFFF0000"/>
        <rFont val="Calibri"/>
        <family val="2"/>
        <scheme val="minor"/>
      </rPr>
      <t>3</t>
    </r>
  </si>
  <si>
    <t>Porcentaje Registro fortalecido</t>
  </si>
  <si>
    <t>Fortalecimiento JUNDEPESCA (Trámites de permiso y Registro General de Pesca) - Mano de obra no calificada</t>
  </si>
  <si>
    <t>Fortalecimiento JUNDEPESCA (Trámites de permiso y Registro General de Pesca) - Materiales</t>
  </si>
  <si>
    <t>Fortalecimiento JUNDEPESCA (Trámites de permiso y Registro General de Pesca) - Otros gastos generales</t>
  </si>
  <si>
    <t>Fortalecer la gobernabilidad y el régimen especial de administración pesquera dado al Departamento por las Leyes 47 de 1993 y 915 de 2004, mediante la gestión e implementación de reformas institucionales, legales y políticas, que permitan impulsar el desarrollo sectorial de la pesca artesanal de manera sustentable, y mejorar las estrategias implementadas frente a la problemática de la pesca ilegal, no reglamentada y no regulada</t>
  </si>
  <si>
    <t>Capacitación en temas control y vigilancia, y administración de recursos hidrobiológicos, pesqueros y areas protegidas - Otros gastos generales</t>
  </si>
  <si>
    <t>A 2015 haber Implementado un programa de inducción institucional de la Secretaria de Agricultura y Pesca en materia pesquera, que incluya a los manejadores pesqueros (Miembros de JUNDEPESCA)</t>
  </si>
  <si>
    <r>
      <t>1.6.4.2.1.</t>
    </r>
    <r>
      <rPr>
        <sz val="10"/>
        <color rgb="FFFF0000"/>
        <rFont val="Calibri"/>
        <family val="2"/>
        <scheme val="minor"/>
      </rPr>
      <t>2</t>
    </r>
  </si>
  <si>
    <t>Cooperación Local, nacional y Regional (Intercambios, foros, talleres y similares) - Otros gastos generales</t>
  </si>
  <si>
    <t>Pesca Raizal Responsable</t>
  </si>
  <si>
    <t>Política Pesquera - Otros servicios</t>
  </si>
  <si>
    <t>A 2015 haber Construido una política departamental de acceso a los recursos pesqueros.</t>
  </si>
  <si>
    <r>
      <t>1.6.4.2.2</t>
    </r>
    <r>
      <rPr>
        <sz val="10"/>
        <color rgb="FFFF0000"/>
        <rFont val="Calibri"/>
        <family val="2"/>
        <scheme val="minor"/>
      </rPr>
      <t>.1</t>
    </r>
  </si>
  <si>
    <t>Número de políticas construidas</t>
  </si>
  <si>
    <t>No Tolerancia frente a la Pesca Ilegal</t>
  </si>
  <si>
    <t>Plan pesca ilegal</t>
  </si>
  <si>
    <t>A 2015 haber adoptado legalmente un Plan Departamental contra la pesca ilegal, no declarada y no reglamentada - Otros servicios</t>
  </si>
  <si>
    <r>
      <t>1.6.4.2.3</t>
    </r>
    <r>
      <rPr>
        <sz val="10"/>
        <color rgb="FFFF0000"/>
        <rFont val="Calibri"/>
        <family val="2"/>
        <scheme val="minor"/>
      </rPr>
      <t>.1</t>
    </r>
  </si>
  <si>
    <t>Número de Planes adoptados</t>
  </si>
  <si>
    <t>A 2015 haber mantenido y fortalecido los controles de desembarque, establecimiento de comercio y puertos adelantados por la Secretaria de Agricultura y Pesca.</t>
  </si>
  <si>
    <r>
      <t>1.6.4.2.3.</t>
    </r>
    <r>
      <rPr>
        <sz val="10"/>
        <color rgb="FFFF0000"/>
        <rFont val="Calibri"/>
        <family val="2"/>
        <scheme val="minor"/>
      </rPr>
      <t>4</t>
    </r>
  </si>
  <si>
    <t>Número de esquemas de control implementados</t>
  </si>
  <si>
    <t>Controles operativos en San Andrés y Providencia (desembarques y establecimientos de comercio) -Otros gastos generales</t>
  </si>
  <si>
    <t>Dotación (materiales, insumos y equipos control y vigilancia)- Transporte</t>
  </si>
  <si>
    <t>Dotación (materiales, insumos y equipos control y vigilancia)- Materiales</t>
  </si>
  <si>
    <t>Dotación (materiales, insumos y equipos control y vigilancia)- Maq. y Equipos</t>
  </si>
  <si>
    <t>Campaña cultura legalidad (publicaciones, material divulgativos, entre otros) - Otros gastos generales</t>
  </si>
  <si>
    <t>A 2015 haber realizado campañas de cultura de la legalidad dirigida a usuarios y comunidad en general, tendientes a la no tolerancia y rechazo a las actividades de pesca ilegal.</t>
  </si>
  <si>
    <t>Número de campañas realizadas</t>
  </si>
  <si>
    <t>1.6.4.3</t>
  </si>
  <si>
    <t>CONOCIMIENTO Y MANEJO ECO SISTEMICO</t>
  </si>
  <si>
    <t>Pescador (a) Raizal Emprendedor</t>
  </si>
  <si>
    <t>Desarrollar e impulsar el sector pesquero artesanal a través del apoyo a las cooperativas y asociaciones pesqueras vinculadas al Programa Seaflowers Keepers en temas de emprendimiento que permitan que las mismas se conviertan en micro pymes rentable y competitivas con sentido social y ambiental, y se formalice a través de las mismas el empleo de los pescadores.</t>
  </si>
  <si>
    <t>DESARROLLO INTEGRAL SOSTENIBLE DE LA PESCA ARTESANAL EN SAN ANDRES, PROVIDENCIA Y SANTA CATALINA</t>
  </si>
  <si>
    <t>Capacitación en temas organizacionales -Mano de obra calificada</t>
  </si>
  <si>
    <t>A 2015 haber mantenido y fortalecido la estrategia de apoyo a organizaciones pesqueras en temas organizacionales, administrativos, resolución de conflictos, visión empresarial, emprendimiento, autogestión, sostenibilidad financiera, formalización del empleo y cultura de la legalidad en materia ambiental</t>
  </si>
  <si>
    <r>
      <t>1.6.4.3.1.</t>
    </r>
    <r>
      <rPr>
        <sz val="10"/>
        <color rgb="FFFF0000"/>
        <rFont val="Calibri"/>
        <family val="2"/>
        <scheme val="minor"/>
      </rPr>
      <t>1</t>
    </r>
  </si>
  <si>
    <t>Número organizaciones vinculadas a la estrategia</t>
  </si>
  <si>
    <t>Capacitación en temas organizacionales -Mano de obra no calificada</t>
  </si>
  <si>
    <t>Capacitación en temas organizacionales - Otros servicios</t>
  </si>
  <si>
    <t>Asesoria y acompañamiento empresarial - Mano de obra calificada</t>
  </si>
  <si>
    <t>Asesoria y acompañamiento empresarial - Otros servicios</t>
  </si>
  <si>
    <t>Talleres manejo postcaptura - Mano de obra calificada</t>
  </si>
  <si>
    <t>A 2015 haber vinculado a Organizaciones y pescadores en capacitación en buenas prácticas de manejo, incluyendo el manejo postcaptura, el procesamiento y la comercialización, para garantizar una excelente calidad del producto a lo largo de la cadena de producción.</t>
  </si>
  <si>
    <r>
      <t>1.6.4.3.1.</t>
    </r>
    <r>
      <rPr>
        <sz val="10"/>
        <color rgb="FFFF0000"/>
        <rFont val="Calibri"/>
        <family val="2"/>
        <scheme val="minor"/>
      </rPr>
      <t>5</t>
    </r>
  </si>
  <si>
    <t>Número de organizaciones y pescadores vinculados</t>
  </si>
  <si>
    <t>Talleres manejo postcaptura - Otros gastos generales</t>
  </si>
  <si>
    <t>Dotación Cavas Isotérmicas -Mano de obra calificada</t>
  </si>
  <si>
    <t>Dotación Cavas Isotérmicas -Otros servicios</t>
  </si>
  <si>
    <t>Dotación de equipos y utensilios de procesamiento de pescado - Materiales</t>
  </si>
  <si>
    <t>Capacitación en motores 4 tiempos</t>
  </si>
  <si>
    <t>A 2015 haber Implementado una estrategia que estimule y facilite a los pescadores y pescadoras artesanales la adquisición de motores de menor consumo de combustible, como alternativa para reducir los costos de operación durante las faenas de pesca, y de contribución sectorial a las políticas de mitigación del cambio climático al disminuir las emisiones de CO2.</t>
  </si>
  <si>
    <r>
      <t>1.6.4.3.1</t>
    </r>
    <r>
      <rPr>
        <sz val="10"/>
        <color rgb="FFFF0000"/>
        <rFont val="Calibri"/>
        <family val="2"/>
        <scheme val="minor"/>
      </rPr>
      <t>.4</t>
    </r>
  </si>
  <si>
    <t>Número estrategias implementadas</t>
  </si>
  <si>
    <t>Dotación motores 4T</t>
  </si>
  <si>
    <t>Chatarización motores 2T</t>
  </si>
  <si>
    <t>Caracterización socioeconomica del pescador artesanal - Servicios técnicos</t>
  </si>
  <si>
    <t>A 2015 haber Diseñado e implementado un esquema de levantamiento de información socio económica que permita evaluar los niveles de pobreza, desarrollo y calidad de vida del pescador y pescadora artesanal y su núcleo familiar.</t>
  </si>
  <si>
    <r>
      <t>1.6.4.3.2</t>
    </r>
    <r>
      <rPr>
        <sz val="10"/>
        <color rgb="FFFF0000"/>
        <rFont val="Calibri"/>
        <family val="2"/>
        <scheme val="minor"/>
      </rPr>
      <t>.1</t>
    </r>
  </si>
  <si>
    <t>Número de esquemas implementados</t>
  </si>
  <si>
    <t>Implementación campaña consumo responsable</t>
  </si>
  <si>
    <t>A 2015 haber desarrollado campañas para estimular el consumo de productos pesqueros con responsabilidad frente a regulaciones pesqueras y ambientales.</t>
  </si>
  <si>
    <r>
      <t>1.6.4.3.2</t>
    </r>
    <r>
      <rPr>
        <sz val="10"/>
        <color rgb="FFFF0000"/>
        <rFont val="Calibri"/>
        <family val="2"/>
        <scheme val="minor"/>
      </rPr>
      <t>.3</t>
    </r>
  </si>
  <si>
    <t>Número campañas realizadas</t>
  </si>
  <si>
    <t>Manejo adecuado y buen uso del terminal pesquero, instalaciones cooperativas, equipos, y embarcaciones para  contribuir al desarrollo sectorial en beneficio de los  pescadores (Mantenimiento, Maquinaria y Equipos)</t>
  </si>
  <si>
    <t>Manejo adecuado y buen uso del terminal pesquero, instalaciones cooperativas, equipos, y embarcaciones para  contribuir al desarrollo sectorial en beneficio de los  pescadores (otros servicios)</t>
  </si>
  <si>
    <t>Vinculación de la mujer en proyectos alternativos de encadenamientos con otros sectores productivos (Servicios generales)</t>
  </si>
  <si>
    <t>Reuniones de la Cadena Productiva de la Pesca (Gastos generales)</t>
  </si>
  <si>
    <t>Carnetizaciòn de Pescadores Artesanales (Maquinaria y equipos)</t>
  </si>
  <si>
    <t>Campaña de Vinculaciòn de pescadores a programas sociales (Gastos generales)</t>
  </si>
  <si>
    <t>Campaña Pescadores artesanales Saludables</t>
  </si>
  <si>
    <t>Levantamiento de información sobre el consumo de productos pesqueros locales e importados, y su contribución a la seguridad alimentaria</t>
  </si>
  <si>
    <t>Alianzas Productivas para aumentar el consumo de productos pesqueros locales.</t>
  </si>
  <si>
    <t>Campaña del retorno a salvo a casa de los pescadores (Come Back Home Fisherman) (Gastos Generales)</t>
  </si>
  <si>
    <t>Campaña Mares Seguros (Gastos generales)</t>
  </si>
  <si>
    <t xml:space="preserve">A 2015  haber Implementado una estrategia de buen uso de la infraestructura de servicios pesqueros de propiedad estatal (terminal pesquero, instalaciones cooperativas, equipos, y embarcaciones) que garantice que la misma contribuya al desarrollo sectorial en beneficio del mayor numero de pescadores posible. </t>
  </si>
  <si>
    <t>A 2015  haber Desarrollados proyectos alternativos, con vinculación de la mujer, de encadenamientos con otros sectores productivos (pesca deportiva, restaurantes pesqueros, puntos de venta, ferias y actividades culturales) que permitan obtener ingresos adicionales para el pescador artesanal.</t>
  </si>
  <si>
    <t>A 2015  haber Reactivado y fortalecido la cadena productiva de la pesca.</t>
  </si>
  <si>
    <t>A 2015  haber  Diseñado e implementado una estrategia para aumentar la vinculación de pescadores a programas sociales donde participa el Departamento, incluyendo la red JUNTOS, Vivienda, Adulto Mayor, consumo de estupefacientes y alcohol, entre otros.</t>
  </si>
  <si>
    <t>A 2015  haber  Desarrollado campañas de salud que contemplen la mayor vulnerabilidad del pescador a ciertas enfermedades (Deshidratación, cáncer de piel, problemas oculares, entre otros).</t>
  </si>
  <si>
    <t>A 2015  haber levantado información sobre el consumo de productos pesqueros locales e importados, y sobre la contribución del sector a la seguridad alimentaria a nivel de la comunidad y el núcleo familiar del pescador.</t>
  </si>
  <si>
    <t>A 2015  haber  realizado alianzas con programas  sociales estatales y el sector privado para aumentar el consumo de productos pesqueros locales.</t>
  </si>
  <si>
    <t>A 2015  haber  desarrollado un plan de trabajo que promueva la capacitación del pescador en temas de seguridad y la adquisición de los elementos y equipos de seguridad requeridos.</t>
  </si>
  <si>
    <t>A 2015  haber  adelantado  gestiones para mejorar la red local de alerta frente a eventos extremos que afectan la seguridad de la pesca, tales como: frentes fríos, huracanes y tsunamis.</t>
  </si>
  <si>
    <t>controles administrativos y sancionatorios adelantados por la Secretaria de Agricultura y Pesca (Mano de obra Calificada)</t>
  </si>
  <si>
    <t>Controles operativos en San Andrés y Providencia (desembarques y establecimientos de comercio)- Mano de obracalificada</t>
  </si>
  <si>
    <t>Evaluacion capacidad Extraccion Procesamiento y comercializacion e insfraetructura del sector pesquero Artesanal</t>
  </si>
  <si>
    <t xml:space="preserve">A 2015  haber evaluado la capacidad potencial de extracción, procesamiento, comercialización e infraestructura de servicios del sector pesquero artesanal conforme a la disponibilidad de los recursos pesqueros de modo tal que se orienten de manera adecuada el desarrollo y necesidades sectoriales en materia de dotación y transferencia de tecnologías. </t>
  </si>
  <si>
    <t>Numero de estudios</t>
  </si>
  <si>
    <t>PLAN DE ACCION   VIGENCIA  2016</t>
  </si>
  <si>
    <r>
      <rPr>
        <b/>
        <sz val="11"/>
        <color theme="1"/>
        <rFont val="Calibri"/>
        <family val="2"/>
        <scheme val="minor"/>
      </rPr>
      <t>PLAN DE DESARROLLO DEPARTAMENTAL</t>
    </r>
    <r>
      <rPr>
        <sz val="11"/>
        <color theme="1"/>
        <rFont val="Calibri"/>
        <family val="2"/>
        <scheme val="minor"/>
      </rPr>
      <t xml:space="preserve">:  </t>
    </r>
  </si>
  <si>
    <t>Dotación (materiales, insumos y equipos control y vigilancia)- Mantenimiento Maq. y Equipos</t>
  </si>
  <si>
    <t>Proggrama</t>
  </si>
  <si>
    <t>TOTAL PROYECTO</t>
  </si>
  <si>
    <t>Estudios biológicos, ecológico y/o pesqueros sobre caracol pala - Mano de obra calificada</t>
  </si>
  <si>
    <t>Monitoreo de obsevadores a bordo - Mano de obra</t>
  </si>
  <si>
    <t>TOATL PROYECTO</t>
  </si>
  <si>
    <t>Construcción y adecuación del terminal pesquero Artesanal de la isla de San Andres</t>
  </si>
  <si>
    <t>VALOR ESPERADO A 31 DE DIC/16</t>
  </si>
  <si>
    <t>Construir y adecuar el terminal pesquero artesanal</t>
  </si>
  <si>
    <t>Construir el muelle para el atracadero de barcos pesqueros del terminal</t>
  </si>
  <si>
    <t>Adquirir la dotación completa para el funcionamiento de la planta de procesamiento en el terminal pesquero artesanal</t>
  </si>
  <si>
    <t>Secretario de Agricultura y Pesca</t>
  </si>
  <si>
    <t>APOYO A PROCESOS PRODUCTIVOS ADELANTADAS POR ASOCIACIONES DE PEQUEÑOS PRODUCTORES AGROPECUARIOS</t>
  </si>
  <si>
    <t>ESTUDIO DE PREFACTIBILIDAD PARA EL MONTAJE DEL BENEFICIADERO MANO DE OBRA CALIFICADA</t>
  </si>
  <si>
    <t>MEJORAMIENTO DE INSTALACIONES PROQUERIZAS MANO DE OBRA CALIFICADA</t>
  </si>
  <si>
    <t>CAMPAÑAS DE MANEJO DE DESECHOS PROVENIENTE DE LAS EX´PLOTACIONES</t>
  </si>
  <si>
    <t>Capacitaciones al personal tecnico</t>
  </si>
  <si>
    <t>IMPLEMENTACION DE ESTRATEGIAS DE MANEJO DE PLAGAS EN EL DEPARTAMENTO - MANO DE OBRA NO CALIFICADA</t>
  </si>
  <si>
    <t>MONTAJE Y DOTACION DE UNVIVERO</t>
  </si>
  <si>
    <t>COMPRA Y DOTACION DE EQUIPOS, HERRAMIENTAS, INSUMOS Y MATERIAL VEGETAL PARA ADELANTAR CAMPAÑAS DE REFORESTACION  - SERVICIOS</t>
  </si>
  <si>
    <t>EVENTOS, TALLERES Y CAMPAÑAS EDUCATIVAS Y DIVULGATIVAS - SERVICIOS</t>
  </si>
  <si>
    <t>CAPACITACION AL PERSONAL DOCENTE Y ALUMNOS DE LOS COLEGIOS BENEFICIARIOS - MANO DE OBRA CALIFICADA</t>
  </si>
  <si>
    <r>
      <rPr>
        <b/>
        <sz val="11"/>
        <color theme="1"/>
        <rFont val="Calibri"/>
        <family val="2"/>
        <scheme val="minor"/>
      </rPr>
      <t>DEPENDENCIA</t>
    </r>
    <r>
      <rPr>
        <sz val="11"/>
        <color theme="1"/>
        <rFont val="Calibri"/>
        <family val="2"/>
        <scheme val="minor"/>
      </rPr>
      <t>:  SECRETARIA DE AGRICULTURA Y PESCA AREA DE PESCA</t>
    </r>
  </si>
  <si>
    <r>
      <rPr>
        <b/>
        <sz val="11"/>
        <color theme="1"/>
        <rFont val="Calibri"/>
        <family val="2"/>
        <scheme val="minor"/>
      </rPr>
      <t>DEPENDENCIA</t>
    </r>
    <r>
      <rPr>
        <sz val="11"/>
        <color theme="1"/>
        <rFont val="Calibri"/>
        <family val="2"/>
        <scheme val="minor"/>
      </rPr>
      <t>:  SECRETARIA DE AGRICULTURA Y PESCA AREA AGROPECUARIA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</si>
</sst>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#,##0.0"/>
    <numFmt numFmtId="168" formatCode="_(* #,##0_);_(* \(#,##0\);_(* &quot;-&quot;??_);_(@_)"/>
    <numFmt numFmtId="169" formatCode="#,##0;[Red]#,##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7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6" tint="-0.499984740745262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44">
    <xf numFmtId="0" fontId="0" fillId="0" borderId="0" xfId="0"/>
    <xf numFmtId="0" fontId="7" fillId="0" borderId="4" xfId="0" applyFont="1" applyBorder="1" applyAlignment="1">
      <alignment horizontal="center" vertical="center" wrapText="1"/>
    </xf>
    <xf numFmtId="0" fontId="14" fillId="2" borderId="13" xfId="0" applyFont="1" applyFill="1" applyBorder="1" applyAlignment="1">
      <alignment vertical="center" wrapText="1"/>
    </xf>
    <xf numFmtId="0" fontId="14" fillId="0" borderId="13" xfId="0" applyFont="1" applyBorder="1" applyAlignment="1">
      <alignment vertical="top" wrapText="1"/>
    </xf>
    <xf numFmtId="0" fontId="14" fillId="0" borderId="8" xfId="0" applyFont="1" applyFill="1" applyBorder="1" applyAlignment="1" applyProtection="1">
      <alignment horizontal="justify" vertical="center" wrapText="1"/>
      <protection locked="0"/>
    </xf>
    <xf numFmtId="0" fontId="0" fillId="0" borderId="15" xfId="0" applyBorder="1"/>
    <xf numFmtId="0" fontId="0" fillId="0" borderId="14" xfId="0" applyBorder="1"/>
    <xf numFmtId="0" fontId="0" fillId="0" borderId="18" xfId="0" applyBorder="1"/>
    <xf numFmtId="0" fontId="12" fillId="0" borderId="1" xfId="0" applyFont="1" applyBorder="1"/>
    <xf numFmtId="0" fontId="12" fillId="0" borderId="8" xfId="0" applyFont="1" applyBorder="1"/>
    <xf numFmtId="0" fontId="12" fillId="0" borderId="2" xfId="0" applyFont="1" applyBorder="1"/>
    <xf numFmtId="0" fontId="12" fillId="0" borderId="7" xfId="0" applyFont="1" applyBorder="1"/>
    <xf numFmtId="0" fontId="19" fillId="2" borderId="5" xfId="1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9" fillId="2" borderId="16" xfId="1" applyFont="1" applyFill="1" applyBorder="1" applyAlignment="1">
      <alignment horizontal="center" vertical="center" textRotation="90" wrapText="1"/>
    </xf>
    <xf numFmtId="0" fontId="19" fillId="2" borderId="17" xfId="1" applyFont="1" applyFill="1" applyBorder="1" applyAlignment="1">
      <alignment horizontal="center" vertical="center" textRotation="90" wrapText="1"/>
    </xf>
    <xf numFmtId="9" fontId="14" fillId="0" borderId="13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vertical="top" wrapText="1"/>
    </xf>
    <xf numFmtId="9" fontId="14" fillId="0" borderId="8" xfId="0" applyNumberFormat="1" applyFont="1" applyBorder="1" applyAlignment="1">
      <alignment horizontal="center" vertical="center"/>
    </xf>
    <xf numFmtId="0" fontId="4" fillId="0" borderId="14" xfId="0" applyFont="1" applyBorder="1"/>
    <xf numFmtId="0" fontId="4" fillId="0" borderId="14" xfId="0" applyFont="1" applyBorder="1" applyAlignment="1">
      <alignment horizontal="center" vertical="center"/>
    </xf>
    <xf numFmtId="0" fontId="12" fillId="3" borderId="1" xfId="0" applyFont="1" applyFill="1" applyBorder="1"/>
    <xf numFmtId="0" fontId="12" fillId="3" borderId="8" xfId="0" applyFont="1" applyFill="1" applyBorder="1"/>
    <xf numFmtId="0" fontId="12" fillId="3" borderId="2" xfId="0" applyFont="1" applyFill="1" applyBorder="1"/>
    <xf numFmtId="0" fontId="12" fillId="3" borderId="7" xfId="0" applyFont="1" applyFill="1" applyBorder="1"/>
    <xf numFmtId="169" fontId="14" fillId="2" borderId="8" xfId="5" applyNumberFormat="1" applyFont="1" applyFill="1" applyBorder="1" applyAlignment="1">
      <alignment vertical="center" wrapText="1"/>
    </xf>
    <xf numFmtId="169" fontId="14" fillId="2" borderId="1" xfId="5" applyNumberFormat="1" applyFont="1" applyFill="1" applyBorder="1" applyAlignment="1">
      <alignment horizontal="center" vertical="center" wrapText="1"/>
    </xf>
    <xf numFmtId="169" fontId="14" fillId="2" borderId="7" xfId="5" applyNumberFormat="1" applyFont="1" applyFill="1" applyBorder="1" applyAlignment="1">
      <alignment horizontal="center" vertical="center" wrapText="1"/>
    </xf>
    <xf numFmtId="169" fontId="0" fillId="0" borderId="0" xfId="0" applyNumberFormat="1"/>
    <xf numFmtId="9" fontId="13" fillId="2" borderId="2" xfId="6" applyFont="1" applyFill="1" applyBorder="1" applyAlignment="1">
      <alignment horizontal="center" vertical="center" wrapText="1"/>
    </xf>
    <xf numFmtId="9" fontId="14" fillId="2" borderId="1" xfId="6" applyFont="1" applyFill="1" applyBorder="1" applyAlignment="1">
      <alignment horizontal="center" vertical="center" wrapText="1"/>
    </xf>
    <xf numFmtId="9" fontId="14" fillId="0" borderId="13" xfId="3" applyNumberFormat="1" applyFont="1" applyFill="1" applyBorder="1" applyAlignment="1">
      <alignment horizontal="center" vertical="center" wrapText="1"/>
    </xf>
    <xf numFmtId="9" fontId="14" fillId="0" borderId="2" xfId="0" applyNumberFormat="1" applyFont="1" applyBorder="1" applyAlignment="1">
      <alignment horizontal="center" vertical="center"/>
    </xf>
    <xf numFmtId="9" fontId="14" fillId="0" borderId="9" xfId="0" applyNumberFormat="1" applyFont="1" applyBorder="1" applyAlignment="1">
      <alignment horizontal="center" vertical="center"/>
    </xf>
    <xf numFmtId="0" fontId="12" fillId="0" borderId="10" xfId="0" applyFont="1" applyBorder="1"/>
    <xf numFmtId="0" fontId="14" fillId="2" borderId="10" xfId="0" applyFont="1" applyFill="1" applyBorder="1" applyAlignment="1">
      <alignment vertical="center" wrapText="1"/>
    </xf>
    <xf numFmtId="9" fontId="14" fillId="2" borderId="10" xfId="6" applyFont="1" applyFill="1" applyBorder="1" applyAlignment="1">
      <alignment horizontal="center" vertical="center" wrapText="1"/>
    </xf>
    <xf numFmtId="0" fontId="12" fillId="3" borderId="10" xfId="0" applyFont="1" applyFill="1" applyBorder="1"/>
    <xf numFmtId="0" fontId="19" fillId="2" borderId="18" xfId="1" applyFont="1" applyFill="1" applyBorder="1" applyAlignment="1">
      <alignment horizontal="center" vertical="center" textRotation="90" wrapText="1"/>
    </xf>
    <xf numFmtId="0" fontId="20" fillId="0" borderId="14" xfId="0" applyFont="1" applyBorder="1" applyAlignment="1">
      <alignment vertical="center" textRotation="255"/>
    </xf>
    <xf numFmtId="0" fontId="7" fillId="0" borderId="21" xfId="0" applyFont="1" applyBorder="1"/>
    <xf numFmtId="0" fontId="7" fillId="0" borderId="7" xfId="0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3" fontId="5" fillId="2" borderId="7" xfId="1" applyNumberFormat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/>
    </xf>
    <xf numFmtId="9" fontId="13" fillId="2" borderId="10" xfId="6" applyFont="1" applyFill="1" applyBorder="1" applyAlignment="1">
      <alignment horizontal="center" vertical="center" wrapText="1"/>
    </xf>
    <xf numFmtId="0" fontId="19" fillId="2" borderId="22" xfId="1" applyFont="1" applyFill="1" applyBorder="1" applyAlignment="1">
      <alignment horizontal="center" vertical="center" textRotation="90" wrapText="1"/>
    </xf>
    <xf numFmtId="0" fontId="0" fillId="0" borderId="1" xfId="0" applyBorder="1"/>
    <xf numFmtId="0" fontId="14" fillId="4" borderId="8" xfId="0" applyFont="1" applyFill="1" applyBorder="1" applyAlignment="1">
      <alignment vertical="center" wrapText="1"/>
    </xf>
    <xf numFmtId="0" fontId="12" fillId="4" borderId="2" xfId="0" applyFont="1" applyFill="1" applyBorder="1"/>
    <xf numFmtId="0" fontId="19" fillId="4" borderId="17" xfId="1" applyFont="1" applyFill="1" applyBorder="1" applyAlignment="1">
      <alignment horizontal="center" vertical="center" textRotation="90" wrapText="1"/>
    </xf>
    <xf numFmtId="0" fontId="14" fillId="4" borderId="13" xfId="0" applyFont="1" applyFill="1" applyBorder="1" applyAlignment="1">
      <alignment vertical="top" wrapText="1"/>
    </xf>
    <xf numFmtId="9" fontId="13" fillId="4" borderId="10" xfId="0" applyNumberFormat="1" applyFont="1" applyFill="1" applyBorder="1" applyAlignment="1">
      <alignment horizontal="center" vertical="center"/>
    </xf>
    <xf numFmtId="169" fontId="12" fillId="4" borderId="10" xfId="5" applyNumberFormat="1" applyFont="1" applyFill="1" applyBorder="1"/>
    <xf numFmtId="0" fontId="12" fillId="4" borderId="10" xfId="0" applyFont="1" applyFill="1" applyBorder="1"/>
    <xf numFmtId="0" fontId="12" fillId="4" borderId="1" xfId="0" applyFont="1" applyFill="1" applyBorder="1"/>
    <xf numFmtId="0" fontId="0" fillId="0" borderId="0" xfId="0" applyBorder="1"/>
    <xf numFmtId="0" fontId="18" fillId="2" borderId="10" xfId="1" applyFont="1" applyFill="1" applyBorder="1" applyAlignment="1">
      <alignment horizontal="center" vertical="center" wrapText="1"/>
    </xf>
    <xf numFmtId="0" fontId="19" fillId="2" borderId="10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textRotation="90" wrapText="1"/>
    </xf>
    <xf numFmtId="0" fontId="16" fillId="3" borderId="10" xfId="1" applyFont="1" applyFill="1" applyBorder="1" applyAlignment="1">
      <alignment horizontal="center" vertical="center" textRotation="90" wrapText="1"/>
    </xf>
    <xf numFmtId="0" fontId="15" fillId="3" borderId="10" xfId="1" applyFont="1" applyFill="1" applyBorder="1" applyAlignment="1">
      <alignment horizontal="center" vertical="center" textRotation="90" wrapText="1"/>
    </xf>
    <xf numFmtId="0" fontId="12" fillId="3" borderId="10" xfId="0" applyFont="1" applyFill="1" applyBorder="1" applyAlignment="1">
      <alignment horizontal="center" vertical="center" textRotation="90"/>
    </xf>
    <xf numFmtId="0" fontId="4" fillId="4" borderId="2" xfId="0" applyNumberFormat="1" applyFont="1" applyFill="1" applyBorder="1" applyAlignment="1">
      <alignment horizontal="center" vertical="center"/>
    </xf>
    <xf numFmtId="0" fontId="4" fillId="4" borderId="2" xfId="5" applyNumberFormat="1" applyFont="1" applyFill="1" applyBorder="1" applyAlignment="1">
      <alignment horizontal="center" vertical="center"/>
    </xf>
    <xf numFmtId="169" fontId="14" fillId="2" borderId="9" xfId="5" applyNumberFormat="1" applyFont="1" applyFill="1" applyBorder="1" applyAlignment="1">
      <alignment vertical="center" wrapText="1"/>
    </xf>
    <xf numFmtId="169" fontId="14" fillId="2" borderId="1" xfId="5" applyNumberFormat="1" applyFont="1" applyFill="1" applyBorder="1" applyAlignment="1">
      <alignment vertical="center" wrapText="1"/>
    </xf>
    <xf numFmtId="168" fontId="4" fillId="0" borderId="1" xfId="5" applyNumberFormat="1" applyFont="1" applyBorder="1" applyAlignment="1">
      <alignment vertical="center"/>
    </xf>
    <xf numFmtId="168" fontId="4" fillId="4" borderId="1" xfId="5" applyNumberFormat="1" applyFont="1" applyFill="1" applyBorder="1" applyAlignment="1">
      <alignment vertical="center"/>
    </xf>
    <xf numFmtId="168" fontId="4" fillId="0" borderId="7" xfId="5" applyNumberFormat="1" applyFont="1" applyBorder="1" applyAlignment="1">
      <alignment vertical="center"/>
    </xf>
    <xf numFmtId="0" fontId="14" fillId="4" borderId="13" xfId="0" applyFont="1" applyFill="1" applyBorder="1" applyAlignment="1">
      <alignment vertical="center" wrapText="1"/>
    </xf>
    <xf numFmtId="169" fontId="12" fillId="4" borderId="7" xfId="5" applyNumberFormat="1" applyFont="1" applyFill="1" applyBorder="1"/>
    <xf numFmtId="169" fontId="4" fillId="0" borderId="1" xfId="5" applyNumberFormat="1" applyFont="1" applyBorder="1" applyAlignment="1">
      <alignment vertical="center"/>
    </xf>
    <xf numFmtId="0" fontId="14" fillId="2" borderId="9" xfId="5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168" fontId="4" fillId="0" borderId="9" xfId="5" applyNumberFormat="1" applyFont="1" applyBorder="1" applyAlignment="1">
      <alignment horizontal="center" vertical="center"/>
    </xf>
    <xf numFmtId="9" fontId="13" fillId="2" borderId="10" xfId="6" applyFont="1" applyFill="1" applyBorder="1" applyAlignment="1">
      <alignment horizontal="center" vertical="center" wrapText="1"/>
    </xf>
    <xf numFmtId="9" fontId="13" fillId="2" borderId="8" xfId="6" applyFont="1" applyFill="1" applyBorder="1" applyAlignment="1">
      <alignment horizontal="center" vertical="center" wrapText="1"/>
    </xf>
    <xf numFmtId="0" fontId="12" fillId="0" borderId="9" xfId="0" applyFont="1" applyBorder="1"/>
    <xf numFmtId="0" fontId="12" fillId="3" borderId="9" xfId="0" applyFont="1" applyFill="1" applyBorder="1"/>
    <xf numFmtId="169" fontId="14" fillId="2" borderId="7" xfId="5" applyNumberFormat="1" applyFont="1" applyFill="1" applyBorder="1" applyAlignment="1">
      <alignment vertical="center" wrapText="1"/>
    </xf>
    <xf numFmtId="168" fontId="4" fillId="0" borderId="10" xfId="5" applyNumberFormat="1" applyFont="1" applyBorder="1" applyAlignment="1">
      <alignment vertical="center"/>
    </xf>
    <xf numFmtId="0" fontId="19" fillId="2" borderId="30" xfId="1" applyFont="1" applyFill="1" applyBorder="1" applyAlignment="1">
      <alignment horizontal="center" vertical="center" textRotation="90" wrapText="1"/>
    </xf>
    <xf numFmtId="169" fontId="14" fillId="2" borderId="10" xfId="5" applyNumberFormat="1" applyFont="1" applyFill="1" applyBorder="1" applyAlignment="1">
      <alignment vertical="center" wrapText="1"/>
    </xf>
    <xf numFmtId="9" fontId="14" fillId="2" borderId="7" xfId="6" applyFont="1" applyFill="1" applyBorder="1" applyAlignment="1">
      <alignment horizontal="center" vertical="center" wrapText="1"/>
    </xf>
    <xf numFmtId="168" fontId="4" fillId="4" borderId="10" xfId="5" applyNumberFormat="1" applyFont="1" applyFill="1" applyBorder="1" applyAlignment="1">
      <alignment vertical="center"/>
    </xf>
    <xf numFmtId="9" fontId="13" fillId="4" borderId="9" xfId="0" applyNumberFormat="1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vertical="top" wrapText="1"/>
    </xf>
    <xf numFmtId="0" fontId="14" fillId="2" borderId="14" xfId="0" applyFont="1" applyFill="1" applyBorder="1" applyAlignment="1">
      <alignment vertical="center" wrapText="1"/>
    </xf>
    <xf numFmtId="9" fontId="14" fillId="0" borderId="14" xfId="3" applyNumberFormat="1" applyFont="1" applyFill="1" applyBorder="1" applyAlignment="1">
      <alignment horizontal="center" vertical="center" wrapText="1"/>
    </xf>
    <xf numFmtId="0" fontId="12" fillId="4" borderId="7" xfId="0" applyFont="1" applyFill="1" applyBorder="1"/>
    <xf numFmtId="168" fontId="4" fillId="4" borderId="7" xfId="5" applyNumberFormat="1" applyFont="1" applyFill="1" applyBorder="1" applyAlignment="1">
      <alignment vertical="center"/>
    </xf>
    <xf numFmtId="169" fontId="4" fillId="0" borderId="10" xfId="5" applyNumberFormat="1" applyFont="1" applyBorder="1" applyAlignment="1">
      <alignment vertical="center"/>
    </xf>
    <xf numFmtId="9" fontId="14" fillId="0" borderId="8" xfId="3" applyNumberFormat="1" applyFont="1" applyFill="1" applyBorder="1" applyAlignment="1">
      <alignment horizontal="center" vertical="center" wrapText="1"/>
    </xf>
    <xf numFmtId="169" fontId="4" fillId="0" borderId="7" xfId="5" applyNumberFormat="1" applyFont="1" applyBorder="1" applyAlignment="1">
      <alignment vertical="center"/>
    </xf>
    <xf numFmtId="9" fontId="14" fillId="0" borderId="7" xfId="3" applyNumberFormat="1" applyFont="1" applyFill="1" applyBorder="1" applyAlignment="1">
      <alignment horizontal="center" vertical="center" wrapText="1"/>
    </xf>
    <xf numFmtId="169" fontId="4" fillId="0" borderId="14" xfId="0" applyNumberFormat="1" applyFont="1" applyBorder="1"/>
    <xf numFmtId="168" fontId="4" fillId="0" borderId="14" xfId="0" applyNumberFormat="1" applyFont="1" applyBorder="1"/>
    <xf numFmtId="169" fontId="14" fillId="5" borderId="31" xfId="5" applyNumberFormat="1" applyFont="1" applyFill="1" applyBorder="1" applyAlignment="1">
      <alignment vertical="center" wrapText="1"/>
    </xf>
    <xf numFmtId="0" fontId="12" fillId="5" borderId="13" xfId="0" applyFont="1" applyFill="1" applyBorder="1"/>
    <xf numFmtId="0" fontId="12" fillId="5" borderId="16" xfId="0" applyFont="1" applyFill="1" applyBorder="1"/>
    <xf numFmtId="168" fontId="4" fillId="5" borderId="13" xfId="5" applyNumberFormat="1" applyFont="1" applyFill="1" applyBorder="1" applyAlignment="1">
      <alignment vertical="center"/>
    </xf>
    <xf numFmtId="169" fontId="14" fillId="5" borderId="31" xfId="5" applyNumberFormat="1" applyFont="1" applyFill="1" applyBorder="1" applyAlignment="1">
      <alignment horizontal="center" vertical="center" wrapText="1"/>
    </xf>
    <xf numFmtId="169" fontId="12" fillId="5" borderId="31" xfId="5" applyNumberFormat="1" applyFont="1" applyFill="1" applyBorder="1"/>
    <xf numFmtId="168" fontId="4" fillId="5" borderId="16" xfId="5" applyNumberFormat="1" applyFont="1" applyFill="1" applyBorder="1" applyAlignment="1">
      <alignment vertical="center"/>
    </xf>
    <xf numFmtId="169" fontId="4" fillId="5" borderId="31" xfId="5" applyNumberFormat="1" applyFont="1" applyFill="1" applyBorder="1" applyAlignment="1">
      <alignment vertical="center"/>
    </xf>
    <xf numFmtId="168" fontId="0" fillId="0" borderId="0" xfId="0" applyNumberFormat="1" applyBorder="1" applyAlignment="1">
      <alignment vertical="center"/>
    </xf>
    <xf numFmtId="168" fontId="0" fillId="0" borderId="0" xfId="5" applyNumberFormat="1" applyFont="1" applyBorder="1" applyAlignment="1">
      <alignment vertical="center"/>
    </xf>
    <xf numFmtId="0" fontId="12" fillId="3" borderId="23" xfId="0" applyFont="1" applyFill="1" applyBorder="1" applyAlignment="1">
      <alignment horizontal="center" vertical="center" textRotation="90"/>
    </xf>
    <xf numFmtId="0" fontId="0" fillId="0" borderId="33" xfId="0" applyBorder="1"/>
    <xf numFmtId="0" fontId="14" fillId="2" borderId="9" xfId="0" applyFont="1" applyFill="1" applyBorder="1" applyAlignment="1">
      <alignment vertical="center" wrapText="1"/>
    </xf>
    <xf numFmtId="168" fontId="4" fillId="0" borderId="9" xfId="5" applyNumberFormat="1" applyFont="1" applyBorder="1" applyAlignment="1">
      <alignment vertical="center"/>
    </xf>
    <xf numFmtId="0" fontId="14" fillId="2" borderId="7" xfId="5" applyNumberFormat="1" applyFont="1" applyFill="1" applyBorder="1" applyAlignment="1">
      <alignment vertical="center" wrapText="1"/>
    </xf>
    <xf numFmtId="0" fontId="14" fillId="2" borderId="10" xfId="5" applyNumberFormat="1" applyFont="1" applyFill="1" applyBorder="1" applyAlignment="1">
      <alignment vertical="center" wrapText="1"/>
    </xf>
    <xf numFmtId="0" fontId="16" fillId="2" borderId="10" xfId="1" applyFont="1" applyFill="1" applyBorder="1" applyAlignment="1">
      <alignment vertical="center" textRotation="90" wrapText="1"/>
    </xf>
    <xf numFmtId="0" fontId="16" fillId="3" borderId="10" xfId="1" applyFont="1" applyFill="1" applyBorder="1" applyAlignment="1">
      <alignment vertical="center" textRotation="90" wrapText="1"/>
    </xf>
    <xf numFmtId="0" fontId="15" fillId="3" borderId="10" xfId="1" applyFont="1" applyFill="1" applyBorder="1" applyAlignment="1">
      <alignment vertical="center" textRotation="90" wrapText="1"/>
    </xf>
    <xf numFmtId="0" fontId="12" fillId="3" borderId="10" xfId="0" applyFont="1" applyFill="1" applyBorder="1" applyAlignment="1">
      <alignment vertical="center" textRotation="90"/>
    </xf>
    <xf numFmtId="0" fontId="12" fillId="3" borderId="22" xfId="0" applyFont="1" applyFill="1" applyBorder="1" applyAlignment="1">
      <alignment vertical="center" textRotation="90"/>
    </xf>
    <xf numFmtId="0" fontId="16" fillId="2" borderId="1" xfId="1" applyFont="1" applyFill="1" applyBorder="1" applyAlignment="1">
      <alignment vertical="center" textRotation="90" wrapText="1"/>
    </xf>
    <xf numFmtId="0" fontId="16" fillId="3" borderId="1" xfId="1" applyFont="1" applyFill="1" applyBorder="1" applyAlignment="1">
      <alignment vertical="center" textRotation="90" wrapText="1"/>
    </xf>
    <xf numFmtId="0" fontId="15" fillId="3" borderId="1" xfId="1" applyFont="1" applyFill="1" applyBorder="1" applyAlignment="1">
      <alignment vertical="center" textRotation="90" wrapText="1"/>
    </xf>
    <xf numFmtId="0" fontId="12" fillId="3" borderId="1" xfId="0" applyFont="1" applyFill="1" applyBorder="1" applyAlignment="1">
      <alignment vertical="center" textRotation="90"/>
    </xf>
    <xf numFmtId="0" fontId="7" fillId="0" borderId="12" xfId="0" applyFont="1" applyBorder="1"/>
    <xf numFmtId="0" fontId="5" fillId="2" borderId="36" xfId="1" applyFont="1" applyFill="1" applyBorder="1" applyAlignment="1">
      <alignment horizontal="center" vertical="center" textRotation="90" wrapText="1"/>
    </xf>
    <xf numFmtId="0" fontId="5" fillId="0" borderId="7" xfId="1" applyFont="1" applyBorder="1" applyAlignment="1">
      <alignment horizontal="center" vertical="center"/>
    </xf>
    <xf numFmtId="0" fontId="14" fillId="0" borderId="7" xfId="1" applyFont="1" applyBorder="1" applyAlignment="1">
      <alignment wrapText="1"/>
    </xf>
    <xf numFmtId="3" fontId="14" fillId="2" borderId="7" xfId="1" applyNumberFormat="1" applyFont="1" applyFill="1" applyBorder="1" applyAlignment="1">
      <alignment horizontal="center" vertical="center" wrapText="1"/>
    </xf>
    <xf numFmtId="0" fontId="1" fillId="0" borderId="9" xfId="1" applyFont="1" applyBorder="1"/>
    <xf numFmtId="0" fontId="13" fillId="0" borderId="9" xfId="1" applyFont="1" applyBorder="1" applyAlignment="1">
      <alignment horizontal="center" vertical="center" textRotation="90" wrapText="1"/>
    </xf>
    <xf numFmtId="0" fontId="14" fillId="2" borderId="7" xfId="1" applyFont="1" applyFill="1" applyBorder="1" applyAlignment="1">
      <alignment horizontal="center" vertical="center" wrapText="1"/>
    </xf>
    <xf numFmtId="9" fontId="14" fillId="0" borderId="9" xfId="6" applyFont="1" applyBorder="1"/>
    <xf numFmtId="0" fontId="24" fillId="0" borderId="1" xfId="1" applyFont="1" applyBorder="1" applyAlignment="1">
      <alignment horizontal="justify" vertical="center" wrapText="1"/>
    </xf>
    <xf numFmtId="3" fontId="24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textRotation="90" wrapText="1"/>
    </xf>
    <xf numFmtId="0" fontId="6" fillId="8" borderId="1" xfId="1" applyFont="1" applyFill="1" applyBorder="1" applyAlignment="1">
      <alignment horizontal="center" vertical="center" textRotation="90" wrapText="1"/>
    </xf>
    <xf numFmtId="0" fontId="8" fillId="8" borderId="1" xfId="0" applyFont="1" applyFill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24" fillId="0" borderId="1" xfId="1" applyFont="1" applyBorder="1" applyAlignment="1">
      <alignment horizontal="justify" vertical="center"/>
    </xf>
    <xf numFmtId="0" fontId="25" fillId="2" borderId="1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textRotation="90" wrapText="1"/>
    </xf>
    <xf numFmtId="0" fontId="24" fillId="8" borderId="1" xfId="1" applyFont="1" applyFill="1" applyBorder="1" applyAlignment="1">
      <alignment horizontal="center" vertical="center" textRotation="90" wrapText="1"/>
    </xf>
    <xf numFmtId="0" fontId="23" fillId="8" borderId="1" xfId="0" applyFont="1" applyFill="1" applyBorder="1" applyAlignment="1">
      <alignment horizontal="center" vertical="center" textRotation="90"/>
    </xf>
    <xf numFmtId="0" fontId="23" fillId="0" borderId="1" xfId="0" applyFont="1" applyBorder="1"/>
    <xf numFmtId="0" fontId="23" fillId="8" borderId="1" xfId="0" applyFont="1" applyFill="1" applyBorder="1"/>
    <xf numFmtId="0" fontId="23" fillId="0" borderId="37" xfId="0" applyFont="1" applyBorder="1"/>
    <xf numFmtId="0" fontId="23" fillId="0" borderId="1" xfId="0" applyFont="1" applyFill="1" applyBorder="1"/>
    <xf numFmtId="0" fontId="23" fillId="0" borderId="1" xfId="0" applyFont="1" applyBorder="1" applyAlignment="1">
      <alignment horizontal="justify" vertical="center"/>
    </xf>
    <xf numFmtId="0" fontId="23" fillId="0" borderId="1" xfId="0" applyFont="1" applyBorder="1" applyAlignment="1">
      <alignment horizontal="center" vertical="center"/>
    </xf>
    <xf numFmtId="3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wrapText="1"/>
    </xf>
    <xf numFmtId="0" fontId="7" fillId="0" borderId="1" xfId="0" applyFont="1" applyBorder="1" applyAlignment="1">
      <alignment vertical="center" textRotation="90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3" fontId="2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>
      <alignment horizontal="center" vertical="center" textRotation="90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8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 textRotation="90"/>
    </xf>
    <xf numFmtId="0" fontId="23" fillId="0" borderId="1" xfId="0" applyFont="1" applyFill="1" applyBorder="1" applyAlignment="1">
      <alignment horizontal="justify" vertical="center"/>
    </xf>
    <xf numFmtId="0" fontId="24" fillId="0" borderId="1" xfId="0" applyFont="1" applyFill="1" applyBorder="1" applyAlignment="1">
      <alignment horizontal="justify" vertical="center"/>
    </xf>
    <xf numFmtId="0" fontId="23" fillId="6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justify"/>
    </xf>
    <xf numFmtId="0" fontId="23" fillId="0" borderId="1" xfId="0" applyFont="1" applyFill="1" applyBorder="1" applyAlignment="1">
      <alignment vertical="center" wrapText="1"/>
    </xf>
    <xf numFmtId="0" fontId="6" fillId="19" borderId="1" xfId="1" applyFont="1" applyFill="1" applyBorder="1" applyAlignment="1">
      <alignment horizontal="center" vertical="center" textRotation="90" wrapText="1"/>
    </xf>
    <xf numFmtId="0" fontId="24" fillId="19" borderId="1" xfId="1" applyFont="1" applyFill="1" applyBorder="1" applyAlignment="1">
      <alignment horizontal="center" vertical="center" textRotation="90" wrapText="1"/>
    </xf>
    <xf numFmtId="0" fontId="7" fillId="0" borderId="1" xfId="0" applyFont="1" applyFill="1" applyBorder="1"/>
    <xf numFmtId="0" fontId="23" fillId="19" borderId="1" xfId="0" applyFont="1" applyFill="1" applyBorder="1"/>
    <xf numFmtId="0" fontId="23" fillId="0" borderId="7" xfId="0" applyFont="1" applyBorder="1"/>
    <xf numFmtId="0" fontId="23" fillId="0" borderId="7" xfId="0" applyFont="1" applyFill="1" applyBorder="1"/>
    <xf numFmtId="0" fontId="0" fillId="19" borderId="1" xfId="0" applyFill="1" applyBorder="1"/>
    <xf numFmtId="0" fontId="27" fillId="19" borderId="1" xfId="0" applyFont="1" applyFill="1" applyBorder="1"/>
    <xf numFmtId="0" fontId="28" fillId="0" borderId="1" xfId="0" applyFont="1" applyFill="1" applyBorder="1" applyAlignment="1">
      <alignment horizontal="justify" vertical="center"/>
    </xf>
    <xf numFmtId="0" fontId="24" fillId="0" borderId="1" xfId="1" applyFont="1" applyFill="1" applyBorder="1" applyAlignment="1">
      <alignment horizontal="justify" vertical="center" wrapText="1"/>
    </xf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" fontId="24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24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2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4" fillId="6" borderId="1" xfId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justify" vertical="center"/>
    </xf>
    <xf numFmtId="3" fontId="2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" xfId="0" applyFont="1" applyBorder="1" applyAlignment="1">
      <alignment horizontal="center" vertical="center" textRotation="90"/>
    </xf>
    <xf numFmtId="0" fontId="23" fillId="0" borderId="1" xfId="0" applyFont="1" applyBorder="1" applyAlignment="1">
      <alignment horizontal="justify" vertical="center" wrapText="1"/>
    </xf>
    <xf numFmtId="0" fontId="0" fillId="13" borderId="0" xfId="0" applyFill="1"/>
    <xf numFmtId="3" fontId="0" fillId="13" borderId="0" xfId="0" applyNumberFormat="1" applyFill="1"/>
    <xf numFmtId="0" fontId="23" fillId="13" borderId="1" xfId="0" applyFont="1" applyFill="1" applyBorder="1" applyAlignment="1">
      <alignment horizontal="center" vertical="center"/>
    </xf>
    <xf numFmtId="3" fontId="24" fillId="13" borderId="1" xfId="0" applyNumberFormat="1" applyFont="1" applyFill="1" applyBorder="1" applyAlignment="1" applyProtection="1">
      <alignment horizontal="center" vertical="center" wrapText="1"/>
      <protection hidden="1"/>
    </xf>
    <xf numFmtId="0" fontId="23" fillId="13" borderId="33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" fontId="24" fillId="0" borderId="7" xfId="0" applyNumberFormat="1" applyFont="1" applyFill="1" applyBorder="1" applyAlignment="1" applyProtection="1">
      <alignment horizontal="center" vertical="center" wrapText="1"/>
      <protection hidden="1"/>
    </xf>
    <xf numFmtId="3" fontId="2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8" fillId="18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3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13" borderId="1" xfId="0" applyFill="1" applyBorder="1"/>
    <xf numFmtId="3" fontId="0" fillId="13" borderId="1" xfId="0" applyNumberFormat="1" applyFill="1" applyBorder="1"/>
    <xf numFmtId="0" fontId="23" fillId="19" borderId="1" xfId="0" applyFont="1" applyFill="1" applyBorder="1" applyAlignment="1">
      <alignment vertical="center"/>
    </xf>
    <xf numFmtId="0" fontId="23" fillId="8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7" borderId="40" xfId="1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justify" vertical="center"/>
    </xf>
    <xf numFmtId="0" fontId="23" fillId="8" borderId="7" xfId="0" applyFont="1" applyFill="1" applyBorder="1"/>
    <xf numFmtId="0" fontId="23" fillId="0" borderId="10" xfId="0" applyFont="1" applyBorder="1" applyAlignment="1">
      <alignment horizontal="justify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/>
    <xf numFmtId="0" fontId="23" fillId="8" borderId="10" xfId="0" applyFont="1" applyFill="1" applyBorder="1"/>
    <xf numFmtId="3" fontId="24" fillId="13" borderId="41" xfId="0" applyNumberFormat="1" applyFont="1" applyFill="1" applyBorder="1" applyAlignment="1" applyProtection="1">
      <alignment horizontal="center" vertical="center" wrapText="1"/>
      <protection hidden="1"/>
    </xf>
    <xf numFmtId="0" fontId="23" fillId="13" borderId="41" xfId="0" applyFont="1" applyFill="1" applyBorder="1"/>
    <xf numFmtId="0" fontId="23" fillId="13" borderId="33" xfId="0" applyFont="1" applyFill="1" applyBorder="1"/>
    <xf numFmtId="0" fontId="19" fillId="2" borderId="17" xfId="1" applyFont="1" applyFill="1" applyBorder="1" applyAlignment="1">
      <alignment horizontal="center" vertical="center" textRotation="90" wrapText="1"/>
    </xf>
    <xf numFmtId="0" fontId="5" fillId="0" borderId="7" xfId="1" applyFont="1" applyBorder="1" applyAlignment="1">
      <alignment horizontal="center" vertical="center"/>
    </xf>
    <xf numFmtId="0" fontId="19" fillId="2" borderId="10" xfId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9" fontId="14" fillId="0" borderId="8" xfId="0" applyNumberFormat="1" applyFont="1" applyBorder="1" applyAlignment="1">
      <alignment horizontal="center" vertical="center"/>
    </xf>
    <xf numFmtId="9" fontId="13" fillId="4" borderId="10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9" xfId="5" applyNumberFormat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textRotation="255"/>
    </xf>
    <xf numFmtId="9" fontId="13" fillId="2" borderId="8" xfId="6" applyFont="1" applyFill="1" applyBorder="1" applyAlignment="1">
      <alignment horizontal="center" vertical="center" wrapText="1"/>
    </xf>
    <xf numFmtId="9" fontId="13" fillId="2" borderId="10" xfId="6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3" fontId="24" fillId="20" borderId="1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Border="1" applyAlignment="1">
      <alignment horizontal="center" vertical="center" textRotation="255"/>
    </xf>
    <xf numFmtId="0" fontId="21" fillId="0" borderId="9" xfId="0" applyFont="1" applyBorder="1" applyAlignment="1">
      <alignment horizontal="center" vertical="center" textRotation="255"/>
    </xf>
    <xf numFmtId="0" fontId="14" fillId="4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textRotation="255"/>
    </xf>
    <xf numFmtId="0" fontId="21" fillId="4" borderId="9" xfId="0" applyFont="1" applyFill="1" applyBorder="1" applyAlignment="1">
      <alignment horizontal="center" vertical="center" textRotation="255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8" fillId="2" borderId="7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4" fillId="0" borderId="9" xfId="5" applyNumberFormat="1" applyFont="1" applyBorder="1" applyAlignment="1">
      <alignment horizontal="center" vertical="center"/>
    </xf>
    <xf numFmtId="0" fontId="14" fillId="2" borderId="7" xfId="5" applyNumberFormat="1" applyFont="1" applyFill="1" applyBorder="1" applyAlignment="1">
      <alignment horizontal="center" vertical="center" wrapText="1"/>
    </xf>
    <xf numFmtId="0" fontId="14" fillId="2" borderId="9" xfId="5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textRotation="255"/>
    </xf>
    <xf numFmtId="0" fontId="14" fillId="2" borderId="7" xfId="0" applyFont="1" applyFill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9" fillId="2" borderId="35" xfId="1" applyFont="1" applyFill="1" applyBorder="1" applyAlignment="1">
      <alignment horizontal="center" vertical="center" textRotation="90" wrapText="1"/>
    </xf>
    <xf numFmtId="0" fontId="19" fillId="2" borderId="34" xfId="1" applyFont="1" applyFill="1" applyBorder="1" applyAlignment="1">
      <alignment horizontal="center" vertical="center" textRotation="90" wrapText="1"/>
    </xf>
    <xf numFmtId="0" fontId="19" fillId="2" borderId="32" xfId="1" applyFont="1" applyFill="1" applyBorder="1" applyAlignment="1">
      <alignment horizontal="center" vertical="center" textRotation="90" wrapText="1"/>
    </xf>
    <xf numFmtId="0" fontId="12" fillId="5" borderId="25" xfId="0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9" fontId="13" fillId="2" borderId="9" xfId="6" applyFont="1" applyFill="1" applyBorder="1" applyAlignment="1">
      <alignment horizontal="center" vertical="center" wrapText="1"/>
    </xf>
    <xf numFmtId="0" fontId="14" fillId="4" borderId="8" xfId="5" applyNumberFormat="1" applyFont="1" applyFill="1" applyBorder="1" applyAlignment="1">
      <alignment horizontal="center" vertical="center" wrapText="1"/>
    </xf>
    <xf numFmtId="0" fontId="14" fillId="4" borderId="9" xfId="5" applyNumberFormat="1" applyFont="1" applyFill="1" applyBorder="1" applyAlignment="1">
      <alignment horizontal="center" vertical="center" wrapText="1"/>
    </xf>
    <xf numFmtId="0" fontId="14" fillId="2" borderId="8" xfId="5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9" fontId="13" fillId="2" borderId="8" xfId="6" applyFont="1" applyFill="1" applyBorder="1" applyAlignment="1">
      <alignment horizontal="center" vertical="center" wrapText="1"/>
    </xf>
    <xf numFmtId="9" fontId="13" fillId="2" borderId="10" xfId="6" applyFont="1" applyFill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 textRotation="90" wrapText="1"/>
    </xf>
    <xf numFmtId="0" fontId="17" fillId="0" borderId="9" xfId="1" applyFont="1" applyBorder="1" applyAlignment="1">
      <alignment horizontal="center" vertical="center" textRotation="90" wrapText="1"/>
    </xf>
    <xf numFmtId="168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5" borderId="25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wrapText="1"/>
    </xf>
    <xf numFmtId="0" fontId="4" fillId="5" borderId="26" xfId="0" applyFont="1" applyFill="1" applyBorder="1" applyAlignment="1">
      <alignment horizontal="center" wrapText="1"/>
    </xf>
    <xf numFmtId="0" fontId="4" fillId="5" borderId="27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2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9" fontId="14" fillId="0" borderId="8" xfId="0" applyNumberFormat="1" applyFont="1" applyBorder="1" applyAlignment="1">
      <alignment horizontal="center" vertical="center"/>
    </xf>
    <xf numFmtId="9" fontId="14" fillId="0" borderId="14" xfId="0" applyNumberFormat="1" applyFont="1" applyBorder="1" applyAlignment="1">
      <alignment horizontal="center" vertical="center"/>
    </xf>
    <xf numFmtId="9" fontId="13" fillId="4" borderId="8" xfId="0" applyNumberFormat="1" applyFont="1" applyFill="1" applyBorder="1" applyAlignment="1">
      <alignment horizontal="center" vertical="center"/>
    </xf>
    <xf numFmtId="9" fontId="13" fillId="4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5" xfId="1" applyFont="1" applyFill="1" applyBorder="1" applyAlignment="1">
      <alignment horizontal="center" vertical="center" textRotation="90" wrapText="1"/>
    </xf>
    <xf numFmtId="0" fontId="5" fillId="2" borderId="6" xfId="1" applyFont="1" applyFill="1" applyBorder="1" applyAlignment="1">
      <alignment horizontal="center" vertical="center" textRotation="90" wrapText="1"/>
    </xf>
    <xf numFmtId="0" fontId="5" fillId="2" borderId="2" xfId="1" applyFont="1" applyFill="1" applyBorder="1" applyAlignment="1">
      <alignment horizontal="center" vertical="center" wrapText="1"/>
    </xf>
    <xf numFmtId="167" fontId="5" fillId="2" borderId="2" xfId="1" applyNumberFormat="1" applyFont="1" applyFill="1" applyBorder="1" applyAlignment="1">
      <alignment horizontal="center" vertical="center" wrapText="1"/>
    </xf>
    <xf numFmtId="0" fontId="5" fillId="0" borderId="3" xfId="1" applyFont="1" applyBorder="1"/>
    <xf numFmtId="0" fontId="2" fillId="0" borderId="2" xfId="1" applyFont="1" applyBorder="1" applyAlignment="1">
      <alignment horizontal="center" vertical="center" textRotation="90" wrapText="1"/>
    </xf>
    <xf numFmtId="0" fontId="2" fillId="0" borderId="3" xfId="1" applyFont="1" applyBorder="1" applyAlignment="1">
      <alignment horizontal="center" vertical="center" textRotation="90" wrapText="1"/>
    </xf>
    <xf numFmtId="0" fontId="5" fillId="0" borderId="2" xfId="1" applyFont="1" applyBorder="1" applyAlignment="1">
      <alignment horizontal="center" vertical="center" wrapText="1"/>
    </xf>
    <xf numFmtId="0" fontId="5" fillId="0" borderId="7" xfId="1" applyFont="1" applyBorder="1"/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4" fillId="5" borderId="25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14" fillId="5" borderId="27" xfId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wrapText="1"/>
    </xf>
    <xf numFmtId="0" fontId="14" fillId="0" borderId="8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169" fontId="14" fillId="2" borderId="8" xfId="5" applyNumberFormat="1" applyFont="1" applyFill="1" applyBorder="1" applyAlignment="1">
      <alignment horizontal="center" vertical="center" wrapText="1"/>
    </xf>
    <xf numFmtId="169" fontId="14" fillId="2" borderId="10" xfId="5" applyNumberFormat="1" applyFont="1" applyFill="1" applyBorder="1" applyAlignment="1">
      <alignment horizontal="center" vertical="center" wrapText="1"/>
    </xf>
    <xf numFmtId="168" fontId="4" fillId="0" borderId="8" xfId="5" applyNumberFormat="1" applyFont="1" applyBorder="1" applyAlignment="1">
      <alignment horizontal="center" vertical="center"/>
    </xf>
    <xf numFmtId="168" fontId="4" fillId="0" borderId="10" xfId="5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9" fillId="2" borderId="17" xfId="1" applyFont="1" applyFill="1" applyBorder="1" applyAlignment="1">
      <alignment horizontal="center" vertical="center" textRotation="90" wrapText="1"/>
    </xf>
    <xf numFmtId="0" fontId="19" fillId="2" borderId="18" xfId="1" applyFont="1" applyFill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4" fillId="0" borderId="8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/>
    </xf>
    <xf numFmtId="0" fontId="12" fillId="5" borderId="24" xfId="0" applyFont="1" applyFill="1" applyBorder="1" applyAlignment="1">
      <alignment horizontal="center"/>
    </xf>
    <xf numFmtId="0" fontId="12" fillId="5" borderId="28" xfId="0" applyFont="1" applyFill="1" applyBorder="1" applyAlignment="1">
      <alignment horizontal="center"/>
    </xf>
    <xf numFmtId="0" fontId="12" fillId="5" borderId="29" xfId="0" applyFont="1" applyFill="1" applyBorder="1" applyAlignment="1">
      <alignment horizontal="center"/>
    </xf>
    <xf numFmtId="0" fontId="19" fillId="2" borderId="7" xfId="1" applyFont="1" applyFill="1" applyBorder="1" applyAlignment="1">
      <alignment horizontal="center" vertical="center" wrapText="1"/>
    </xf>
    <xf numFmtId="0" fontId="19" fillId="2" borderId="10" xfId="1" applyFont="1" applyFill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  <protection hidden="1"/>
    </xf>
    <xf numFmtId="3" fontId="24" fillId="0" borderId="9" xfId="0" applyNumberFormat="1" applyFont="1" applyFill="1" applyBorder="1" applyAlignment="1" applyProtection="1">
      <alignment horizontal="center" vertical="center" wrapText="1"/>
      <protection hidden="1"/>
    </xf>
    <xf numFmtId="3" fontId="2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textRotation="90" wrapText="1"/>
    </xf>
    <xf numFmtId="0" fontId="5" fillId="2" borderId="9" xfId="1" applyFont="1" applyFill="1" applyBorder="1" applyAlignment="1">
      <alignment horizontal="center" vertical="center" textRotation="90" wrapText="1"/>
    </xf>
    <xf numFmtId="0" fontId="5" fillId="2" borderId="42" xfId="1" applyFont="1" applyFill="1" applyBorder="1" applyAlignment="1">
      <alignment horizontal="center" vertical="center" textRotation="90" wrapText="1"/>
    </xf>
    <xf numFmtId="0" fontId="5" fillId="2" borderId="10" xfId="1" applyFont="1" applyFill="1" applyBorder="1" applyAlignment="1">
      <alignment horizontal="center" vertical="center" textRotation="90" wrapText="1"/>
    </xf>
    <xf numFmtId="0" fontId="23" fillId="0" borderId="43" xfId="0" applyFont="1" applyBorder="1" applyAlignment="1">
      <alignment horizontal="center" vertical="center" textRotation="90" wrapText="1"/>
    </xf>
    <xf numFmtId="0" fontId="23" fillId="0" borderId="20" xfId="0" applyFont="1" applyBorder="1" applyAlignment="1">
      <alignment horizontal="center" vertical="center" textRotation="90" wrapText="1"/>
    </xf>
    <xf numFmtId="0" fontId="23" fillId="0" borderId="23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23" fillId="13" borderId="1" xfId="0" applyFont="1" applyFill="1" applyBorder="1" applyAlignment="1">
      <alignment horizontal="center" vertical="center" wrapText="1"/>
    </xf>
    <xf numFmtId="0" fontId="28" fillId="18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17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textRotation="90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justify" vertical="center" wrapText="1"/>
    </xf>
    <xf numFmtId="0" fontId="23" fillId="14" borderId="1" xfId="0" applyFont="1" applyFill="1" applyBorder="1" applyAlignment="1">
      <alignment horizontal="center" vertical="center" wrapText="1"/>
    </xf>
    <xf numFmtId="0" fontId="24" fillId="15" borderId="1" xfId="0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 wrapText="1"/>
    </xf>
    <xf numFmtId="0" fontId="24" fillId="6" borderId="1" xfId="1" applyFont="1" applyFill="1" applyBorder="1" applyAlignment="1">
      <alignment horizontal="center" vertical="center" wrapText="1"/>
    </xf>
    <xf numFmtId="0" fontId="24" fillId="7" borderId="1" xfId="1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justify" vertical="center" wrapText="1"/>
    </xf>
    <xf numFmtId="0" fontId="23" fillId="0" borderId="10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3" fontId="2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textRotation="90" wrapText="1"/>
    </xf>
    <xf numFmtId="0" fontId="24" fillId="2" borderId="1" xfId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justify" vertical="center"/>
    </xf>
    <xf numFmtId="0" fontId="23" fillId="0" borderId="1" xfId="0" applyFont="1" applyBorder="1" applyAlignment="1">
      <alignment horizontal="center" wrapText="1"/>
    </xf>
    <xf numFmtId="0" fontId="24" fillId="13" borderId="40" xfId="1" applyFont="1" applyFill="1" applyBorder="1" applyAlignment="1">
      <alignment horizontal="center" vertical="center"/>
    </xf>
    <xf numFmtId="0" fontId="24" fillId="13" borderId="41" xfId="1" applyFont="1" applyFill="1" applyBorder="1" applyAlignment="1">
      <alignment horizontal="center" vertical="center"/>
    </xf>
    <xf numFmtId="0" fontId="23" fillId="9" borderId="7" xfId="0" applyFont="1" applyFill="1" applyBorder="1" applyAlignment="1">
      <alignment horizontal="center" vertical="center" wrapText="1"/>
    </xf>
    <xf numFmtId="0" fontId="23" fillId="9" borderId="9" xfId="0" applyFont="1" applyFill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center" vertical="center" wrapText="1"/>
    </xf>
    <xf numFmtId="0" fontId="23" fillId="10" borderId="7" xfId="0" applyFont="1" applyFill="1" applyBorder="1" applyAlignment="1">
      <alignment horizontal="center" vertical="center" wrapText="1"/>
    </xf>
    <xf numFmtId="0" fontId="23" fillId="10" borderId="9" xfId="0" applyFont="1" applyFill="1" applyBorder="1" applyAlignment="1">
      <alignment horizontal="center" vertical="center" wrapText="1"/>
    </xf>
    <xf numFmtId="0" fontId="23" fillId="10" borderId="10" xfId="0" applyFont="1" applyFill="1" applyBorder="1" applyAlignment="1">
      <alignment horizontal="center" vertical="center" wrapText="1"/>
    </xf>
    <xf numFmtId="0" fontId="23" fillId="13" borderId="40" xfId="0" applyFont="1" applyFill="1" applyBorder="1" applyAlignment="1">
      <alignment horizontal="center" vertical="center"/>
    </xf>
    <xf numFmtId="0" fontId="23" fillId="13" borderId="41" xfId="0" applyFont="1" applyFill="1" applyBorder="1" applyAlignment="1">
      <alignment horizontal="center" vertical="center"/>
    </xf>
    <xf numFmtId="0" fontId="23" fillId="13" borderId="3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" fillId="2" borderId="38" xfId="1" applyFont="1" applyFill="1" applyBorder="1" applyAlignment="1">
      <alignment horizontal="center" vertical="center" textRotation="90" wrapText="1"/>
    </xf>
    <xf numFmtId="0" fontId="2" fillId="0" borderId="7" xfId="1" applyFont="1" applyBorder="1" applyAlignment="1">
      <alignment horizontal="center" vertical="center" textRotation="90" wrapText="1"/>
    </xf>
    <xf numFmtId="0" fontId="0" fillId="0" borderId="41" xfId="0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3" fillId="16" borderId="1" xfId="0" applyFont="1" applyFill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textRotation="90" wrapText="1"/>
    </xf>
    <xf numFmtId="0" fontId="8" fillId="3" borderId="7" xfId="0" applyFont="1" applyFill="1" applyBorder="1" applyAlignment="1">
      <alignment horizontal="center" vertical="center" textRotation="90"/>
    </xf>
    <xf numFmtId="0" fontId="5" fillId="2" borderId="17" xfId="1" applyFont="1" applyFill="1" applyBorder="1" applyAlignment="1">
      <alignment horizontal="center" vertical="center" textRotation="90" wrapText="1"/>
    </xf>
    <xf numFmtId="0" fontId="5" fillId="2" borderId="30" xfId="1" applyFont="1" applyFill="1" applyBorder="1" applyAlignment="1">
      <alignment horizontal="center" vertical="center" textRotation="90" wrapText="1"/>
    </xf>
    <xf numFmtId="0" fontId="5" fillId="2" borderId="18" xfId="1" applyFont="1" applyFill="1" applyBorder="1" applyAlignment="1">
      <alignment horizontal="center" vertical="center" textRotation="90" wrapText="1"/>
    </xf>
    <xf numFmtId="0" fontId="14" fillId="2" borderId="9" xfId="5" applyNumberFormat="1" applyFont="1" applyFill="1" applyBorder="1" applyAlignment="1">
      <alignment vertical="center" wrapText="1"/>
    </xf>
    <xf numFmtId="0" fontId="12" fillId="3" borderId="23" xfId="0" applyFont="1" applyFill="1" applyBorder="1" applyAlignment="1">
      <alignment vertical="center" textRotation="90"/>
    </xf>
    <xf numFmtId="168" fontId="4" fillId="0" borderId="1" xfId="5" applyNumberFormat="1" applyFont="1" applyBorder="1" applyAlignment="1">
      <alignment horizontal="center" vertical="center"/>
    </xf>
    <xf numFmtId="0" fontId="19" fillId="2" borderId="36" xfId="1" applyFont="1" applyFill="1" applyBorder="1" applyAlignment="1">
      <alignment horizontal="center" vertical="center" textRotation="90" wrapText="1"/>
    </xf>
    <xf numFmtId="168" fontId="4" fillId="5" borderId="13" xfId="0" applyNumberFormat="1" applyFont="1" applyFill="1" applyBorder="1"/>
    <xf numFmtId="9" fontId="13" fillId="4" borderId="9" xfId="0" applyNumberFormat="1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</cellXfs>
  <cellStyles count="7">
    <cellStyle name="Millares" xfId="5" builtinId="3"/>
    <cellStyle name="Millares [0] 2 2" xfId="2"/>
    <cellStyle name="Millares 2 2" xfId="3"/>
    <cellStyle name="Moneda 2" xfId="4"/>
    <cellStyle name="Normal" xfId="0" builtinId="0"/>
    <cellStyle name="Normal 2" xfId="1"/>
    <cellStyle name="Porcentaj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G62"/>
  <sheetViews>
    <sheetView zoomScale="70" zoomScaleNormal="70" workbookViewId="0">
      <selection activeCell="H51" activeCellId="8" sqref="H11:H16 H18:H23 H25:H27 H29:H31 H33:H37 H39:H43 H45:H49 H45:H49 H51:H54"/>
    </sheetView>
  </sheetViews>
  <sheetFormatPr baseColWidth="10" defaultColWidth="11.42578125" defaultRowHeight="15" x14ac:dyDescent="0.25"/>
  <cols>
    <col min="2" max="2" width="12.42578125" customWidth="1"/>
    <col min="3" max="3" width="11.42578125" customWidth="1"/>
    <col min="4" max="4" width="15.7109375" customWidth="1"/>
    <col min="5" max="6" width="19.85546875" customWidth="1"/>
    <col min="7" max="7" width="14.5703125" customWidth="1"/>
    <col min="8" max="8" width="9.28515625" customWidth="1"/>
    <col min="9" max="9" width="19" customWidth="1"/>
    <col min="10" max="10" width="5.28515625" customWidth="1"/>
    <col min="11" max="11" width="15" customWidth="1"/>
    <col min="12" max="12" width="6" customWidth="1"/>
    <col min="13" max="13" width="15" customWidth="1"/>
    <col min="14" max="14" width="8.5703125" customWidth="1"/>
    <col min="15" max="15" width="9.140625" customWidth="1"/>
    <col min="16" max="16" width="12.42578125" customWidth="1"/>
    <col min="17" max="17" width="13" customWidth="1"/>
    <col min="18" max="18" width="11.7109375" customWidth="1"/>
    <col min="19" max="30" width="4.28515625" customWidth="1"/>
    <col min="31" max="31" width="16.7109375" customWidth="1"/>
  </cols>
  <sheetData>
    <row r="2" spans="2:31" x14ac:dyDescent="0.25">
      <c r="B2" s="298" t="s">
        <v>27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</row>
    <row r="3" spans="2:31" x14ac:dyDescent="0.25">
      <c r="B3" s="299" t="s">
        <v>29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</row>
    <row r="4" spans="2:31" x14ac:dyDescent="0.25">
      <c r="B4" s="298" t="s">
        <v>103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</row>
    <row r="5" spans="2:31" x14ac:dyDescent="0.25">
      <c r="B5" s="293" t="s">
        <v>51</v>
      </c>
      <c r="C5" s="293"/>
      <c r="D5" s="293"/>
      <c r="E5" s="293"/>
      <c r="F5" s="293"/>
      <c r="G5" s="293"/>
      <c r="H5" s="293"/>
      <c r="I5" s="293"/>
      <c r="J5" s="293"/>
      <c r="K5" s="293"/>
    </row>
    <row r="6" spans="2:31" ht="6.75" customHeight="1" x14ac:dyDescent="0.25"/>
    <row r="7" spans="2:31" x14ac:dyDescent="0.25">
      <c r="B7" t="s">
        <v>30</v>
      </c>
    </row>
    <row r="8" spans="2:31" ht="15.75" thickBot="1" x14ac:dyDescent="0.3"/>
    <row r="9" spans="2:31" ht="35.25" customHeight="1" x14ac:dyDescent="0.25">
      <c r="B9" s="1" t="s">
        <v>25</v>
      </c>
      <c r="C9" s="307" t="s">
        <v>0</v>
      </c>
      <c r="D9" s="307"/>
      <c r="E9" s="307" t="s">
        <v>1</v>
      </c>
      <c r="F9" s="307" t="s">
        <v>31</v>
      </c>
      <c r="G9" s="302" t="s">
        <v>2</v>
      </c>
      <c r="H9" s="302" t="s">
        <v>3</v>
      </c>
      <c r="I9" s="302" t="s">
        <v>11</v>
      </c>
      <c r="J9" s="303" t="s">
        <v>3</v>
      </c>
      <c r="K9" s="302" t="s">
        <v>4</v>
      </c>
      <c r="L9" s="305" t="s">
        <v>24</v>
      </c>
      <c r="M9" s="302" t="s">
        <v>32</v>
      </c>
      <c r="N9" s="302"/>
      <c r="O9" s="302"/>
      <c r="P9" s="302" t="s">
        <v>5</v>
      </c>
      <c r="Q9" s="302"/>
      <c r="R9" s="302"/>
      <c r="S9" s="302" t="s">
        <v>6</v>
      </c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0" t="s">
        <v>26</v>
      </c>
    </row>
    <row r="10" spans="2:31" ht="74.25" customHeight="1" thickBot="1" x14ac:dyDescent="0.3">
      <c r="B10" s="41"/>
      <c r="C10" s="42" t="s">
        <v>28</v>
      </c>
      <c r="D10" s="43" t="s">
        <v>7</v>
      </c>
      <c r="E10" s="304"/>
      <c r="F10" s="304"/>
      <c r="G10" s="304"/>
      <c r="H10" s="304"/>
      <c r="I10" s="308"/>
      <c r="J10" s="304"/>
      <c r="K10" s="304"/>
      <c r="L10" s="306"/>
      <c r="M10" s="44" t="s">
        <v>7</v>
      </c>
      <c r="N10" s="44" t="s">
        <v>104</v>
      </c>
      <c r="O10" s="44" t="s">
        <v>105</v>
      </c>
      <c r="P10" s="45" t="s">
        <v>8</v>
      </c>
      <c r="Q10" s="44" t="s">
        <v>9</v>
      </c>
      <c r="R10" s="44" t="s">
        <v>10</v>
      </c>
      <c r="S10" s="46" t="s">
        <v>12</v>
      </c>
      <c r="T10" s="46" t="s">
        <v>13</v>
      </c>
      <c r="U10" s="46" t="s">
        <v>14</v>
      </c>
      <c r="V10" s="46" t="s">
        <v>15</v>
      </c>
      <c r="W10" s="46" t="s">
        <v>16</v>
      </c>
      <c r="X10" s="47" t="s">
        <v>17</v>
      </c>
      <c r="Y10" s="47" t="s">
        <v>18</v>
      </c>
      <c r="Z10" s="47" t="s">
        <v>19</v>
      </c>
      <c r="AA10" s="47" t="s">
        <v>20</v>
      </c>
      <c r="AB10" s="47" t="s">
        <v>21</v>
      </c>
      <c r="AC10" s="47" t="s">
        <v>22</v>
      </c>
      <c r="AD10" s="47" t="s">
        <v>23</v>
      </c>
      <c r="AE10" s="301"/>
    </row>
    <row r="11" spans="2:31" ht="74.25" customHeight="1" x14ac:dyDescent="0.25">
      <c r="B11" s="126"/>
      <c r="C11" s="331"/>
      <c r="D11" s="333"/>
      <c r="E11" s="336"/>
      <c r="F11" s="336"/>
      <c r="G11" s="339" t="s">
        <v>110</v>
      </c>
      <c r="H11" s="259">
        <v>14</v>
      </c>
      <c r="I11" s="129" t="s">
        <v>111</v>
      </c>
      <c r="J11" s="134">
        <f>P11/P17</f>
        <v>6.6666666666666666E-2</v>
      </c>
      <c r="K11" s="131"/>
      <c r="L11" s="132"/>
      <c r="M11" s="133"/>
      <c r="N11" s="133"/>
      <c r="O11" s="133"/>
      <c r="P11" s="130">
        <v>25000</v>
      </c>
      <c r="Q11" s="133"/>
      <c r="R11" s="133"/>
      <c r="S11" s="46"/>
      <c r="T11" s="46"/>
      <c r="U11" s="46"/>
      <c r="V11" s="46"/>
      <c r="W11" s="46"/>
      <c r="X11" s="47"/>
      <c r="Y11" s="47"/>
      <c r="Z11" s="47"/>
      <c r="AA11" s="47"/>
      <c r="AB11" s="47"/>
      <c r="AC11" s="47"/>
      <c r="AD11" s="47"/>
      <c r="AE11" s="127"/>
    </row>
    <row r="12" spans="2:31" ht="74.25" customHeight="1" x14ac:dyDescent="0.25">
      <c r="B12" s="126"/>
      <c r="C12" s="331"/>
      <c r="D12" s="334"/>
      <c r="E12" s="337"/>
      <c r="F12" s="337"/>
      <c r="G12" s="340"/>
      <c r="H12" s="260"/>
      <c r="I12" s="129" t="s">
        <v>116</v>
      </c>
      <c r="J12" s="134">
        <f>P12/P17</f>
        <v>0.22666666666666666</v>
      </c>
      <c r="K12" s="131"/>
      <c r="L12" s="132"/>
      <c r="M12" s="133"/>
      <c r="N12" s="133"/>
      <c r="O12" s="133"/>
      <c r="P12" s="130">
        <v>85000</v>
      </c>
      <c r="Q12" s="133"/>
      <c r="R12" s="133"/>
      <c r="S12" s="46"/>
      <c r="T12" s="46"/>
      <c r="U12" s="46"/>
      <c r="V12" s="46"/>
      <c r="W12" s="46"/>
      <c r="X12" s="47"/>
      <c r="Y12" s="47"/>
      <c r="Z12" s="47"/>
      <c r="AA12" s="47"/>
      <c r="AB12" s="47"/>
      <c r="AC12" s="47"/>
      <c r="AD12" s="47"/>
      <c r="AE12" s="127"/>
    </row>
    <row r="13" spans="2:31" ht="74.25" customHeight="1" x14ac:dyDescent="0.25">
      <c r="B13" s="126"/>
      <c r="C13" s="331"/>
      <c r="D13" s="334"/>
      <c r="E13" s="337"/>
      <c r="F13" s="337"/>
      <c r="G13" s="340"/>
      <c r="H13" s="260"/>
      <c r="I13" s="129" t="s">
        <v>112</v>
      </c>
      <c r="J13" s="134">
        <f>P13/P17</f>
        <v>5.3333333333333337E-2</v>
      </c>
      <c r="K13" s="131"/>
      <c r="L13" s="132"/>
      <c r="M13" s="133"/>
      <c r="N13" s="133"/>
      <c r="O13" s="133"/>
      <c r="P13" s="130">
        <v>20000</v>
      </c>
      <c r="Q13" s="133"/>
      <c r="R13" s="133"/>
      <c r="S13" s="46"/>
      <c r="T13" s="46"/>
      <c r="U13" s="46"/>
      <c r="V13" s="46"/>
      <c r="W13" s="46"/>
      <c r="X13" s="47"/>
      <c r="Y13" s="47"/>
      <c r="Z13" s="47"/>
      <c r="AA13" s="47"/>
      <c r="AB13" s="47"/>
      <c r="AC13" s="47"/>
      <c r="AD13" s="47"/>
      <c r="AE13" s="127"/>
    </row>
    <row r="14" spans="2:31" ht="81" customHeight="1" x14ac:dyDescent="0.25">
      <c r="B14" s="126"/>
      <c r="C14" s="331"/>
      <c r="D14" s="334"/>
      <c r="E14" s="337"/>
      <c r="F14" s="337"/>
      <c r="G14" s="340"/>
      <c r="H14" s="260"/>
      <c r="I14" s="129" t="s">
        <v>113</v>
      </c>
      <c r="J14" s="134">
        <f>P14/P17</f>
        <v>0.53333333333333333</v>
      </c>
      <c r="K14" s="131"/>
      <c r="L14" s="132"/>
      <c r="M14" s="133"/>
      <c r="N14" s="133"/>
      <c r="O14" s="133"/>
      <c r="P14" s="130">
        <v>200000</v>
      </c>
      <c r="Q14" s="133"/>
      <c r="R14" s="133"/>
      <c r="S14" s="46"/>
      <c r="T14" s="46"/>
      <c r="U14" s="46"/>
      <c r="V14" s="46"/>
      <c r="W14" s="46"/>
      <c r="X14" s="47"/>
      <c r="Y14" s="47"/>
      <c r="Z14" s="47"/>
      <c r="AA14" s="47"/>
      <c r="AB14" s="47"/>
      <c r="AC14" s="47"/>
      <c r="AD14" s="47"/>
      <c r="AE14" s="127"/>
    </row>
    <row r="15" spans="2:31" ht="74.25" customHeight="1" x14ac:dyDescent="0.25">
      <c r="B15" s="126"/>
      <c r="C15" s="331"/>
      <c r="D15" s="334"/>
      <c r="E15" s="337"/>
      <c r="F15" s="337"/>
      <c r="G15" s="340"/>
      <c r="H15" s="260"/>
      <c r="I15" s="129" t="s">
        <v>114</v>
      </c>
      <c r="J15" s="134">
        <f>P15/P17</f>
        <v>0.08</v>
      </c>
      <c r="K15" s="131"/>
      <c r="L15" s="132"/>
      <c r="M15" s="133"/>
      <c r="N15" s="133"/>
      <c r="O15" s="133"/>
      <c r="P15" s="130">
        <v>30000</v>
      </c>
      <c r="Q15" s="133"/>
      <c r="R15" s="133"/>
      <c r="S15" s="46"/>
      <c r="T15" s="46"/>
      <c r="U15" s="46"/>
      <c r="V15" s="46"/>
      <c r="W15" s="46"/>
      <c r="X15" s="47"/>
      <c r="Y15" s="47"/>
      <c r="Z15" s="47"/>
      <c r="AA15" s="47"/>
      <c r="AB15" s="47"/>
      <c r="AC15" s="47"/>
      <c r="AD15" s="47"/>
      <c r="AE15" s="127"/>
    </row>
    <row r="16" spans="2:31" ht="74.25" customHeight="1" thickBot="1" x14ac:dyDescent="0.3">
      <c r="B16" s="126"/>
      <c r="C16" s="332"/>
      <c r="D16" s="335"/>
      <c r="E16" s="338"/>
      <c r="F16" s="338"/>
      <c r="G16" s="341"/>
      <c r="H16" s="342"/>
      <c r="I16" s="129" t="s">
        <v>115</v>
      </c>
      <c r="J16" s="134">
        <f>P16/P17</f>
        <v>0.04</v>
      </c>
      <c r="K16" s="131"/>
      <c r="L16" s="132"/>
      <c r="M16" s="133"/>
      <c r="N16" s="133"/>
      <c r="O16" s="133"/>
      <c r="P16" s="130">
        <v>15000</v>
      </c>
      <c r="Q16" s="133"/>
      <c r="R16" s="133"/>
      <c r="S16" s="46"/>
      <c r="T16" s="46"/>
      <c r="U16" s="46"/>
      <c r="V16" s="46"/>
      <c r="W16" s="46"/>
      <c r="X16" s="47"/>
      <c r="Y16" s="47"/>
      <c r="Z16" s="47"/>
      <c r="AA16" s="47"/>
      <c r="AB16" s="47"/>
      <c r="AC16" s="47"/>
      <c r="AD16" s="47"/>
      <c r="AE16" s="127"/>
    </row>
    <row r="17" spans="2:33" ht="32.25" customHeight="1" thickBot="1" x14ac:dyDescent="0.3">
      <c r="B17" s="285" t="s">
        <v>99</v>
      </c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7"/>
      <c r="P17" s="105">
        <f>SUM(P11:P16)</f>
        <v>375000</v>
      </c>
      <c r="Q17" s="104">
        <f>SUM(Q14:Q16)</f>
        <v>0</v>
      </c>
      <c r="R17" s="103"/>
      <c r="S17" s="264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6"/>
    </row>
    <row r="18" spans="2:33" s="50" customFormat="1" ht="75.75" customHeight="1" x14ac:dyDescent="0.25">
      <c r="B18" s="288" t="s">
        <v>45</v>
      </c>
      <c r="C18" s="290" t="s">
        <v>46</v>
      </c>
      <c r="D18" s="348" t="s">
        <v>36</v>
      </c>
      <c r="E18" s="339" t="s">
        <v>35</v>
      </c>
      <c r="F18" s="339" t="s">
        <v>48</v>
      </c>
      <c r="G18" s="339" t="s">
        <v>34</v>
      </c>
      <c r="H18" s="259">
        <v>3.4</v>
      </c>
      <c r="I18" s="13" t="s">
        <v>65</v>
      </c>
      <c r="J18" s="275">
        <v>0.6</v>
      </c>
      <c r="K18" s="254" t="s">
        <v>63</v>
      </c>
      <c r="L18" s="238" t="s">
        <v>69</v>
      </c>
      <c r="M18" s="258" t="s">
        <v>64</v>
      </c>
      <c r="N18" s="115">
        <v>0</v>
      </c>
      <c r="O18" s="115">
        <v>1</v>
      </c>
      <c r="P18" s="70">
        <v>40000</v>
      </c>
      <c r="Q18" s="249"/>
      <c r="R18" s="346"/>
      <c r="S18" s="122"/>
      <c r="T18" s="122"/>
      <c r="U18" s="123"/>
      <c r="V18" s="123"/>
      <c r="W18" s="124"/>
      <c r="X18" s="125"/>
      <c r="Y18" s="125"/>
      <c r="Z18" s="125"/>
      <c r="AA18" s="125"/>
      <c r="AB18" s="125"/>
      <c r="AC18" s="125"/>
      <c r="AD18" s="125"/>
      <c r="AE18" s="261" t="s">
        <v>33</v>
      </c>
      <c r="AF18" s="112"/>
    </row>
    <row r="19" spans="2:33" s="59" customFormat="1" ht="93.75" customHeight="1" x14ac:dyDescent="0.25">
      <c r="B19" s="289"/>
      <c r="C19" s="248"/>
      <c r="D19" s="340"/>
      <c r="E19" s="340"/>
      <c r="F19" s="340"/>
      <c r="G19" s="340"/>
      <c r="H19" s="260"/>
      <c r="I19" s="36" t="s">
        <v>107</v>
      </c>
      <c r="J19" s="276"/>
      <c r="K19" s="255"/>
      <c r="L19" s="239"/>
      <c r="M19" s="255"/>
      <c r="N19" s="116">
        <v>0</v>
      </c>
      <c r="O19" s="116">
        <v>1</v>
      </c>
      <c r="P19" s="84"/>
      <c r="Q19" s="250"/>
      <c r="R19" s="347"/>
      <c r="S19" s="117"/>
      <c r="T19" s="117"/>
      <c r="U19" s="118"/>
      <c r="V19" s="118"/>
      <c r="W19" s="119"/>
      <c r="X19" s="120"/>
      <c r="Y19" s="120"/>
      <c r="Z19" s="120"/>
      <c r="AA19" s="120"/>
      <c r="AB19" s="120"/>
      <c r="AC19" s="120"/>
      <c r="AD19" s="121"/>
      <c r="AE19" s="262"/>
    </row>
    <row r="20" spans="2:33" s="59" customFormat="1" ht="120.75" customHeight="1" thickBot="1" x14ac:dyDescent="0.3">
      <c r="B20" s="289"/>
      <c r="C20" s="248"/>
      <c r="D20" s="340"/>
      <c r="E20" s="340"/>
      <c r="F20" s="340"/>
      <c r="G20" s="340"/>
      <c r="H20" s="260"/>
      <c r="I20" s="77" t="s">
        <v>108</v>
      </c>
      <c r="J20" s="79"/>
      <c r="K20" s="256"/>
      <c r="L20" s="257"/>
      <c r="M20" s="256"/>
      <c r="N20" s="76"/>
      <c r="O20" s="76"/>
      <c r="P20" s="78">
        <v>40000</v>
      </c>
      <c r="Q20" s="60"/>
      <c r="R20" s="61"/>
      <c r="S20" s="62"/>
      <c r="T20" s="62"/>
      <c r="U20" s="63"/>
      <c r="V20" s="63"/>
      <c r="W20" s="64"/>
      <c r="X20" s="65"/>
      <c r="Y20" s="65"/>
      <c r="Z20" s="65"/>
      <c r="AA20" s="65"/>
      <c r="AB20" s="65"/>
      <c r="AC20" s="65"/>
      <c r="AD20" s="111"/>
      <c r="AE20" s="263"/>
      <c r="AF20" s="110"/>
      <c r="AG20" s="109"/>
    </row>
    <row r="21" spans="2:33" ht="80.25" customHeight="1" thickBot="1" x14ac:dyDescent="0.3">
      <c r="B21" s="289"/>
      <c r="C21" s="248"/>
      <c r="D21" s="340"/>
      <c r="E21" s="340"/>
      <c r="F21" s="340"/>
      <c r="G21" s="340"/>
      <c r="H21" s="260"/>
      <c r="I21" s="36" t="s">
        <v>66</v>
      </c>
      <c r="J21" s="48">
        <v>0.1</v>
      </c>
      <c r="K21" s="258" t="s">
        <v>62</v>
      </c>
      <c r="L21" s="277" t="s">
        <v>70</v>
      </c>
      <c r="M21" s="258" t="s">
        <v>53</v>
      </c>
      <c r="N21" s="252">
        <v>0</v>
      </c>
      <c r="O21" s="252">
        <v>1</v>
      </c>
      <c r="P21" s="69"/>
      <c r="Q21" s="35"/>
      <c r="R21" s="35"/>
      <c r="S21" s="35"/>
      <c r="T21" s="35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49" t="s">
        <v>33</v>
      </c>
    </row>
    <row r="22" spans="2:33" ht="93.75" customHeight="1" thickBot="1" x14ac:dyDescent="0.3">
      <c r="B22" s="289"/>
      <c r="C22" s="248"/>
      <c r="D22" s="340"/>
      <c r="E22" s="340"/>
      <c r="F22" s="340"/>
      <c r="G22" s="340"/>
      <c r="H22" s="260"/>
      <c r="I22" s="13" t="s">
        <v>67</v>
      </c>
      <c r="J22" s="30">
        <v>0.2</v>
      </c>
      <c r="K22" s="255"/>
      <c r="L22" s="278"/>
      <c r="M22" s="255"/>
      <c r="N22" s="253"/>
      <c r="O22" s="253"/>
      <c r="P22" s="69">
        <v>10000</v>
      </c>
      <c r="Q22" s="8"/>
      <c r="R22" s="8"/>
      <c r="S22" s="8"/>
      <c r="T22" s="8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12" t="s">
        <v>33</v>
      </c>
    </row>
    <row r="23" spans="2:33" ht="51" customHeight="1" thickBot="1" x14ac:dyDescent="0.3">
      <c r="B23" s="289"/>
      <c r="C23" s="248"/>
      <c r="D23" s="340"/>
      <c r="E23" s="340"/>
      <c r="F23" s="340"/>
      <c r="G23" s="340"/>
      <c r="H23" s="260"/>
      <c r="I23" s="14" t="s">
        <v>68</v>
      </c>
      <c r="J23" s="80">
        <v>0.1</v>
      </c>
      <c r="K23" s="255"/>
      <c r="L23" s="278"/>
      <c r="M23" s="255"/>
      <c r="N23" s="253"/>
      <c r="O23" s="253"/>
      <c r="P23" s="83">
        <v>0</v>
      </c>
      <c r="Q23" s="11"/>
      <c r="R23" s="11"/>
      <c r="S23" s="8"/>
      <c r="T23" s="8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2" t="s">
        <v>33</v>
      </c>
    </row>
    <row r="24" spans="2:33" ht="24" customHeight="1" thickBot="1" x14ac:dyDescent="0.3">
      <c r="B24" s="313" t="s">
        <v>98</v>
      </c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5"/>
      <c r="P24" s="101">
        <f>SUM(P18:P23)</f>
        <v>90000</v>
      </c>
      <c r="Q24" s="102"/>
      <c r="R24" s="10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4"/>
    </row>
    <row r="25" spans="2:33" ht="75" customHeight="1" x14ac:dyDescent="0.25">
      <c r="B25" s="288" t="s">
        <v>45</v>
      </c>
      <c r="C25" s="316" t="s">
        <v>46</v>
      </c>
      <c r="D25" s="289" t="s">
        <v>38</v>
      </c>
      <c r="E25" s="248" t="s">
        <v>37</v>
      </c>
      <c r="F25" s="318" t="s">
        <v>47</v>
      </c>
      <c r="G25" s="248" t="s">
        <v>41</v>
      </c>
      <c r="H25" s="247">
        <v>7.5</v>
      </c>
      <c r="I25" s="36" t="s">
        <v>72</v>
      </c>
      <c r="J25" s="269">
        <v>1</v>
      </c>
      <c r="K25" s="255" t="s">
        <v>52</v>
      </c>
      <c r="L25" s="239" t="s">
        <v>73</v>
      </c>
      <c r="M25" s="255" t="s">
        <v>52</v>
      </c>
      <c r="N25" s="253">
        <v>1</v>
      </c>
      <c r="O25" s="253">
        <v>1</v>
      </c>
      <c r="P25" s="68"/>
      <c r="Q25" s="84">
        <v>78900</v>
      </c>
      <c r="R25" s="81"/>
      <c r="S25" s="81"/>
      <c r="T25" s="81"/>
      <c r="U25" s="82"/>
      <c r="V25" s="82"/>
      <c r="W25" s="82"/>
      <c r="X25" s="82"/>
      <c r="Y25" s="82"/>
      <c r="Z25" s="82"/>
      <c r="AA25" s="82"/>
      <c r="AB25" s="81"/>
      <c r="AC25" s="81"/>
      <c r="AD25" s="81"/>
      <c r="AE25" s="85" t="s">
        <v>33</v>
      </c>
    </row>
    <row r="26" spans="2:33" ht="75" customHeight="1" thickBot="1" x14ac:dyDescent="0.3">
      <c r="B26" s="289"/>
      <c r="C26" s="317"/>
      <c r="D26" s="289"/>
      <c r="E26" s="248"/>
      <c r="F26" s="318"/>
      <c r="G26" s="248"/>
      <c r="H26" s="247"/>
      <c r="I26" s="113" t="s">
        <v>106</v>
      </c>
      <c r="J26" s="269"/>
      <c r="K26" s="255"/>
      <c r="L26" s="239"/>
      <c r="M26" s="255"/>
      <c r="N26" s="253"/>
      <c r="O26" s="253"/>
      <c r="P26" s="68"/>
      <c r="Q26" s="114">
        <v>35000</v>
      </c>
      <c r="R26" s="81"/>
      <c r="S26" s="81"/>
      <c r="T26" s="81"/>
      <c r="U26" s="82"/>
      <c r="V26" s="82"/>
      <c r="W26" s="82"/>
      <c r="X26" s="82"/>
      <c r="Y26" s="82"/>
      <c r="Z26" s="82"/>
      <c r="AA26" s="82"/>
      <c r="AB26" s="81"/>
      <c r="AC26" s="81"/>
      <c r="AD26" s="81"/>
      <c r="AE26" s="85"/>
    </row>
    <row r="27" spans="2:33" ht="81.75" customHeight="1" thickBot="1" x14ac:dyDescent="0.3">
      <c r="B27" s="289"/>
      <c r="C27" s="317"/>
      <c r="D27" s="289"/>
      <c r="E27" s="248"/>
      <c r="F27" s="318"/>
      <c r="G27" s="248"/>
      <c r="H27" s="247"/>
      <c r="I27" s="14" t="s">
        <v>97</v>
      </c>
      <c r="J27" s="269"/>
      <c r="K27" s="255"/>
      <c r="L27" s="239"/>
      <c r="M27" s="255"/>
      <c r="N27" s="253"/>
      <c r="O27" s="253"/>
      <c r="P27" s="26"/>
      <c r="Q27" s="72">
        <v>84200</v>
      </c>
      <c r="R27" s="9"/>
      <c r="S27" s="9"/>
      <c r="T27" s="9"/>
      <c r="U27" s="23"/>
      <c r="V27" s="23"/>
      <c r="W27" s="23"/>
      <c r="X27" s="23"/>
      <c r="Y27" s="23"/>
      <c r="Z27" s="23"/>
      <c r="AA27" s="23"/>
      <c r="AB27" s="9"/>
      <c r="AC27" s="9"/>
      <c r="AD27" s="9"/>
      <c r="AE27" s="16" t="s">
        <v>33</v>
      </c>
    </row>
    <row r="28" spans="2:33" ht="32.25" customHeight="1" thickBot="1" x14ac:dyDescent="0.3">
      <c r="B28" s="285" t="s">
        <v>99</v>
      </c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7"/>
      <c r="P28" s="101"/>
      <c r="Q28" s="104">
        <f>SUM(Q25:Q27)</f>
        <v>198100</v>
      </c>
      <c r="R28" s="103"/>
      <c r="S28" s="264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6"/>
    </row>
    <row r="29" spans="2:33" ht="106.5" customHeight="1" thickBot="1" x14ac:dyDescent="0.3">
      <c r="B29" s="289" t="s">
        <v>45</v>
      </c>
      <c r="C29" s="247" t="s">
        <v>46</v>
      </c>
      <c r="D29" s="248" t="s">
        <v>38</v>
      </c>
      <c r="E29" s="248" t="s">
        <v>37</v>
      </c>
      <c r="F29" s="248" t="s">
        <v>47</v>
      </c>
      <c r="G29" s="248" t="s">
        <v>40</v>
      </c>
      <c r="H29" s="247">
        <v>3.8</v>
      </c>
      <c r="I29" s="36" t="s">
        <v>39</v>
      </c>
      <c r="J29" s="37" t="s">
        <v>49</v>
      </c>
      <c r="K29" s="255" t="s">
        <v>54</v>
      </c>
      <c r="L29" s="239" t="s">
        <v>76</v>
      </c>
      <c r="M29" s="255" t="s">
        <v>55</v>
      </c>
      <c r="N29" s="292">
        <v>1</v>
      </c>
      <c r="O29" s="292">
        <v>1</v>
      </c>
      <c r="P29" s="86">
        <v>0</v>
      </c>
      <c r="Q29" s="35"/>
      <c r="R29" s="35"/>
      <c r="S29" s="35"/>
      <c r="T29" s="35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9" t="s">
        <v>33</v>
      </c>
    </row>
    <row r="30" spans="2:33" ht="34.5" thickBot="1" x14ac:dyDescent="0.3">
      <c r="B30" s="289"/>
      <c r="C30" s="247"/>
      <c r="D30" s="248"/>
      <c r="E30" s="248"/>
      <c r="F30" s="248"/>
      <c r="G30" s="248"/>
      <c r="H30" s="247"/>
      <c r="I30" s="13" t="s">
        <v>75</v>
      </c>
      <c r="J30" s="31" t="s">
        <v>50</v>
      </c>
      <c r="K30" s="255"/>
      <c r="L30" s="239"/>
      <c r="M30" s="255"/>
      <c r="N30" s="292"/>
      <c r="O30" s="292"/>
      <c r="P30" s="69">
        <v>0</v>
      </c>
      <c r="Q30" s="8"/>
      <c r="R30" s="8"/>
      <c r="S30" s="8"/>
      <c r="T30" s="8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15" t="s">
        <v>33</v>
      </c>
    </row>
    <row r="31" spans="2:33" ht="108.75" customHeight="1" thickBot="1" x14ac:dyDescent="0.3">
      <c r="B31" s="289"/>
      <c r="C31" s="247"/>
      <c r="D31" s="248"/>
      <c r="E31" s="248"/>
      <c r="F31" s="248"/>
      <c r="G31" s="248"/>
      <c r="H31" s="247"/>
      <c r="I31" s="14" t="s">
        <v>74</v>
      </c>
      <c r="J31" s="87">
        <v>0.6</v>
      </c>
      <c r="K31" s="255"/>
      <c r="L31" s="239"/>
      <c r="M31" s="255"/>
      <c r="N31" s="292"/>
      <c r="O31" s="292"/>
      <c r="P31" s="83">
        <v>100000</v>
      </c>
      <c r="Q31" s="11"/>
      <c r="R31" s="11"/>
      <c r="S31" s="11"/>
      <c r="T31" s="11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16" t="s">
        <v>33</v>
      </c>
    </row>
    <row r="32" spans="2:33" ht="27.75" customHeight="1" thickBot="1" x14ac:dyDescent="0.3">
      <c r="B32" s="282" t="s">
        <v>99</v>
      </c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4"/>
      <c r="P32" s="101">
        <f>SUM(P29:P31)</f>
        <v>100000</v>
      </c>
      <c r="Q32" s="102"/>
      <c r="R32" s="102"/>
      <c r="S32" s="102"/>
      <c r="T32" s="34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6"/>
    </row>
    <row r="33" spans="1:31" ht="71.25" customHeight="1" x14ac:dyDescent="0.25">
      <c r="B33" s="288" t="s">
        <v>45</v>
      </c>
      <c r="C33" s="246" t="s">
        <v>46</v>
      </c>
      <c r="D33" s="290" t="s">
        <v>36</v>
      </c>
      <c r="E33" s="290" t="s">
        <v>35</v>
      </c>
      <c r="F33" s="290" t="s">
        <v>48</v>
      </c>
      <c r="G33" s="290" t="s">
        <v>92</v>
      </c>
      <c r="H33" s="246">
        <v>5.5</v>
      </c>
      <c r="I33" s="319" t="s">
        <v>109</v>
      </c>
      <c r="J33" s="294">
        <v>0.4</v>
      </c>
      <c r="K33" s="273" t="s">
        <v>79</v>
      </c>
      <c r="L33" s="238" t="s">
        <v>80</v>
      </c>
      <c r="M33" s="254" t="s">
        <v>53</v>
      </c>
      <c r="N33" s="272">
        <v>1</v>
      </c>
      <c r="O33" s="272">
        <v>1</v>
      </c>
      <c r="P33" s="321"/>
      <c r="Q33" s="323">
        <v>55000</v>
      </c>
      <c r="R33" s="325"/>
      <c r="S33" s="325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9" t="s">
        <v>33</v>
      </c>
    </row>
    <row r="34" spans="1:31" ht="24" customHeight="1" thickBot="1" x14ac:dyDescent="0.3">
      <c r="B34" s="289"/>
      <c r="C34" s="247"/>
      <c r="D34" s="248"/>
      <c r="E34" s="248"/>
      <c r="F34" s="248"/>
      <c r="G34" s="248"/>
      <c r="H34" s="247"/>
      <c r="I34" s="320"/>
      <c r="J34" s="295"/>
      <c r="K34" s="274"/>
      <c r="L34" s="239"/>
      <c r="M34" s="255"/>
      <c r="N34" s="253"/>
      <c r="O34" s="253"/>
      <c r="P34" s="322"/>
      <c r="Q34" s="324"/>
      <c r="R34" s="326"/>
      <c r="S34" s="326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30"/>
    </row>
    <row r="35" spans="1:31" ht="59.25" customHeight="1" thickBot="1" x14ac:dyDescent="0.3">
      <c r="B35" s="289"/>
      <c r="C35" s="247"/>
      <c r="D35" s="248"/>
      <c r="E35" s="248"/>
      <c r="F35" s="248"/>
      <c r="G35" s="248"/>
      <c r="H35" s="247"/>
      <c r="I35" s="3" t="s">
        <v>93</v>
      </c>
      <c r="J35" s="17">
        <v>0.15</v>
      </c>
      <c r="K35" s="274"/>
      <c r="L35" s="239"/>
      <c r="M35" s="255"/>
      <c r="N35" s="253"/>
      <c r="O35" s="253"/>
      <c r="P35" s="27"/>
      <c r="Q35" s="70">
        <v>35000</v>
      </c>
      <c r="R35" s="8"/>
      <c r="S35" s="8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16" t="s">
        <v>33</v>
      </c>
    </row>
    <row r="36" spans="1:31" ht="45.75" thickBot="1" x14ac:dyDescent="0.3">
      <c r="B36" s="289"/>
      <c r="C36" s="247"/>
      <c r="D36" s="248"/>
      <c r="E36" s="248"/>
      <c r="F36" s="248"/>
      <c r="G36" s="248"/>
      <c r="H36" s="247"/>
      <c r="I36" s="3" t="s">
        <v>77</v>
      </c>
      <c r="J36" s="17">
        <v>0.15</v>
      </c>
      <c r="K36" s="274"/>
      <c r="L36" s="239"/>
      <c r="M36" s="255"/>
      <c r="N36" s="253"/>
      <c r="O36" s="253"/>
      <c r="P36" s="27"/>
      <c r="Q36" s="70">
        <v>15000</v>
      </c>
      <c r="R36" s="8"/>
      <c r="S36" s="8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16" t="s">
        <v>33</v>
      </c>
    </row>
    <row r="37" spans="1:31" ht="28.5" customHeight="1" thickBot="1" x14ac:dyDescent="0.3">
      <c r="B37" s="289"/>
      <c r="C37" s="247"/>
      <c r="D37" s="248"/>
      <c r="E37" s="248"/>
      <c r="F37" s="248"/>
      <c r="G37" s="248"/>
      <c r="H37" s="247"/>
      <c r="I37" s="18" t="s">
        <v>78</v>
      </c>
      <c r="J37" s="19">
        <v>0.3</v>
      </c>
      <c r="K37" s="274"/>
      <c r="L37" s="239"/>
      <c r="M37" s="255"/>
      <c r="N37" s="253"/>
      <c r="O37" s="253"/>
      <c r="P37" s="28"/>
      <c r="Q37" s="72">
        <v>40000</v>
      </c>
      <c r="R37" s="11"/>
      <c r="S37" s="11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16" t="s">
        <v>33</v>
      </c>
    </row>
    <row r="38" spans="1:31" ht="28.5" customHeight="1" thickBot="1" x14ac:dyDescent="0.3">
      <c r="B38" s="282" t="s">
        <v>99</v>
      </c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4"/>
      <c r="P38" s="105"/>
      <c r="Q38" s="104">
        <f>SUM(Q33:Q37)</f>
        <v>145000</v>
      </c>
      <c r="R38" s="103"/>
      <c r="S38" s="264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6"/>
    </row>
    <row r="39" spans="1:31" ht="65.25" customHeight="1" thickBot="1" x14ac:dyDescent="0.3">
      <c r="A39" t="s">
        <v>58</v>
      </c>
      <c r="B39" s="311" t="s">
        <v>59</v>
      </c>
      <c r="C39" s="244" t="s">
        <v>60</v>
      </c>
      <c r="D39" s="267" t="s">
        <v>38</v>
      </c>
      <c r="E39" s="267" t="s">
        <v>37</v>
      </c>
      <c r="F39" s="267" t="s">
        <v>47</v>
      </c>
      <c r="G39" s="267" t="s">
        <v>42</v>
      </c>
      <c r="H39" s="244">
        <v>10.4</v>
      </c>
      <c r="I39" s="51" t="s">
        <v>94</v>
      </c>
      <c r="J39" s="296">
        <v>0.3</v>
      </c>
      <c r="K39" s="267" t="s">
        <v>54</v>
      </c>
      <c r="L39" s="242" t="s">
        <v>76</v>
      </c>
      <c r="M39" s="267" t="s">
        <v>55</v>
      </c>
      <c r="N39" s="66">
        <v>0</v>
      </c>
      <c r="O39" s="67">
        <v>1</v>
      </c>
      <c r="P39" s="56"/>
      <c r="Q39" s="88"/>
      <c r="R39" s="88">
        <v>75000</v>
      </c>
      <c r="S39" s="52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53" t="s">
        <v>33</v>
      </c>
    </row>
    <row r="40" spans="1:31" ht="81" customHeight="1" thickBot="1" x14ac:dyDescent="0.3">
      <c r="B40" s="312"/>
      <c r="C40" s="245"/>
      <c r="D40" s="268"/>
      <c r="E40" s="268"/>
      <c r="F40" s="268"/>
      <c r="G40" s="268"/>
      <c r="H40" s="245"/>
      <c r="I40" s="51" t="s">
        <v>95</v>
      </c>
      <c r="J40" s="297"/>
      <c r="K40" s="268"/>
      <c r="L40" s="243"/>
      <c r="M40" s="268"/>
      <c r="N40" s="66"/>
      <c r="O40" s="67"/>
      <c r="P40" s="56"/>
      <c r="Q40" s="71"/>
      <c r="R40" s="71">
        <v>75000</v>
      </c>
      <c r="S40" s="57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53" t="s">
        <v>33</v>
      </c>
    </row>
    <row r="41" spans="1:31" ht="92.25" customHeight="1" thickBot="1" x14ac:dyDescent="0.3">
      <c r="B41" s="312"/>
      <c r="C41" s="245"/>
      <c r="D41" s="268"/>
      <c r="E41" s="268"/>
      <c r="F41" s="268"/>
      <c r="G41" s="268"/>
      <c r="H41" s="245"/>
      <c r="I41" s="73" t="s">
        <v>81</v>
      </c>
      <c r="J41" s="55">
        <v>0.3</v>
      </c>
      <c r="K41" s="268"/>
      <c r="L41" s="243"/>
      <c r="M41" s="268"/>
      <c r="N41" s="66">
        <v>0</v>
      </c>
      <c r="O41" s="67">
        <v>1</v>
      </c>
      <c r="P41" s="56"/>
      <c r="Q41" s="58"/>
      <c r="R41" s="71">
        <v>15000</v>
      </c>
      <c r="S41" s="57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53" t="s">
        <v>33</v>
      </c>
    </row>
    <row r="42" spans="1:31" ht="102" customHeight="1" thickBot="1" x14ac:dyDescent="0.3">
      <c r="B42" s="312"/>
      <c r="C42" s="245"/>
      <c r="D42" s="268"/>
      <c r="E42" s="268"/>
      <c r="F42" s="268"/>
      <c r="G42" s="268"/>
      <c r="H42" s="245"/>
      <c r="I42" s="54" t="s">
        <v>82</v>
      </c>
      <c r="J42" s="55">
        <v>0.3</v>
      </c>
      <c r="K42" s="268"/>
      <c r="L42" s="243"/>
      <c r="M42" s="268"/>
      <c r="N42" s="270">
        <v>0</v>
      </c>
      <c r="O42" s="270">
        <v>1</v>
      </c>
      <c r="P42" s="56"/>
      <c r="Q42" s="57"/>
      <c r="R42" s="71">
        <v>85000</v>
      </c>
      <c r="S42" s="57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53" t="s">
        <v>33</v>
      </c>
    </row>
    <row r="43" spans="1:31" ht="50.25" customHeight="1" thickBot="1" x14ac:dyDescent="0.3">
      <c r="B43" s="312"/>
      <c r="C43" s="245"/>
      <c r="D43" s="268"/>
      <c r="E43" s="268"/>
      <c r="F43" s="268"/>
      <c r="G43" s="268"/>
      <c r="H43" s="245"/>
      <c r="I43" s="90" t="s">
        <v>83</v>
      </c>
      <c r="J43" s="89">
        <v>0.1</v>
      </c>
      <c r="K43" s="268"/>
      <c r="L43" s="243"/>
      <c r="M43" s="268"/>
      <c r="N43" s="271"/>
      <c r="O43" s="271"/>
      <c r="P43" s="74"/>
      <c r="Q43" s="93"/>
      <c r="R43" s="94">
        <v>25000</v>
      </c>
      <c r="S43" s="93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53" t="s">
        <v>33</v>
      </c>
    </row>
    <row r="44" spans="1:31" ht="27.75" customHeight="1" thickBot="1" x14ac:dyDescent="0.3">
      <c r="B44" s="282" t="s">
        <v>99</v>
      </c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4"/>
      <c r="P44" s="106"/>
      <c r="Q44" s="102"/>
      <c r="R44" s="107">
        <f>SUM(R39:R43)</f>
        <v>275000</v>
      </c>
      <c r="S44" s="264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6"/>
    </row>
    <row r="45" spans="1:31" ht="63" customHeight="1" thickBot="1" x14ac:dyDescent="0.3">
      <c r="B45" s="288" t="s">
        <v>59</v>
      </c>
      <c r="C45" s="246" t="s">
        <v>60</v>
      </c>
      <c r="D45" s="290" t="s">
        <v>38</v>
      </c>
      <c r="E45" s="290" t="s">
        <v>37</v>
      </c>
      <c r="F45" s="290" t="s">
        <v>47</v>
      </c>
      <c r="G45" s="248" t="s">
        <v>43</v>
      </c>
      <c r="H45" s="247">
        <v>3</v>
      </c>
      <c r="I45" s="91" t="s">
        <v>86</v>
      </c>
      <c r="J45" s="92">
        <v>0.2</v>
      </c>
      <c r="K45" s="248" t="s">
        <v>84</v>
      </c>
      <c r="L45" s="239" t="s">
        <v>71</v>
      </c>
      <c r="M45" s="248" t="s">
        <v>61</v>
      </c>
      <c r="N45" s="251">
        <v>0</v>
      </c>
      <c r="O45" s="251">
        <v>1</v>
      </c>
      <c r="P45" s="95">
        <v>10000</v>
      </c>
      <c r="Q45" s="35"/>
      <c r="R45" s="35"/>
      <c r="S45" s="10"/>
      <c r="T45" s="10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16" t="s">
        <v>33</v>
      </c>
    </row>
    <row r="46" spans="1:31" ht="63" customHeight="1" thickBot="1" x14ac:dyDescent="0.3">
      <c r="B46" s="289"/>
      <c r="C46" s="247"/>
      <c r="D46" s="248"/>
      <c r="E46" s="248"/>
      <c r="F46" s="248"/>
      <c r="G46" s="248"/>
      <c r="H46" s="247"/>
      <c r="I46" s="91" t="s">
        <v>102</v>
      </c>
      <c r="J46" s="92"/>
      <c r="K46" s="248"/>
      <c r="L46" s="239"/>
      <c r="M46" s="248"/>
      <c r="N46" s="251"/>
      <c r="O46" s="251"/>
      <c r="P46" s="95">
        <v>15000</v>
      </c>
      <c r="Q46" s="35"/>
      <c r="R46" s="35"/>
      <c r="S46" s="35"/>
      <c r="T46" s="35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16"/>
    </row>
    <row r="47" spans="1:31" ht="50.25" thickBot="1" x14ac:dyDescent="0.3">
      <c r="B47" s="289"/>
      <c r="C47" s="247"/>
      <c r="D47" s="248"/>
      <c r="E47" s="248"/>
      <c r="F47" s="248"/>
      <c r="G47" s="248"/>
      <c r="H47" s="247"/>
      <c r="I47" s="2" t="s">
        <v>87</v>
      </c>
      <c r="J47" s="32">
        <v>0.3</v>
      </c>
      <c r="K47" s="248"/>
      <c r="L47" s="239"/>
      <c r="M47" s="248"/>
      <c r="N47" s="251"/>
      <c r="O47" s="251"/>
      <c r="P47" s="75">
        <v>20000</v>
      </c>
      <c r="Q47" s="8"/>
      <c r="R47" s="8"/>
      <c r="S47" s="8"/>
      <c r="T47" s="8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16" t="s">
        <v>33</v>
      </c>
    </row>
    <row r="48" spans="1:31" ht="65.25" customHeight="1" thickBot="1" x14ac:dyDescent="0.3">
      <c r="B48" s="289"/>
      <c r="C48" s="247"/>
      <c r="D48" s="248"/>
      <c r="E48" s="248"/>
      <c r="F48" s="248"/>
      <c r="G48" s="248"/>
      <c r="H48" s="247"/>
      <c r="I48" s="4" t="s">
        <v>101</v>
      </c>
      <c r="J48" s="96"/>
      <c r="K48" s="248"/>
      <c r="L48" s="239"/>
      <c r="M48" s="248"/>
      <c r="N48" s="251"/>
      <c r="O48" s="251"/>
      <c r="P48" s="97">
        <v>10000</v>
      </c>
      <c r="Q48" s="11"/>
      <c r="R48" s="11"/>
      <c r="S48" s="11"/>
      <c r="T48" s="11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16"/>
    </row>
    <row r="49" spans="2:31" ht="70.5" customHeight="1" thickBot="1" x14ac:dyDescent="0.3">
      <c r="B49" s="289"/>
      <c r="C49" s="247"/>
      <c r="D49" s="248"/>
      <c r="E49" s="248"/>
      <c r="F49" s="291"/>
      <c r="G49" s="248"/>
      <c r="H49" s="247"/>
      <c r="I49" s="4" t="s">
        <v>96</v>
      </c>
      <c r="J49" s="96">
        <v>0.5</v>
      </c>
      <c r="K49" s="248"/>
      <c r="L49" s="239"/>
      <c r="M49" s="248"/>
      <c r="N49" s="251"/>
      <c r="O49" s="251"/>
      <c r="P49" s="97">
        <v>25000</v>
      </c>
      <c r="Q49" s="11"/>
      <c r="R49" s="11"/>
      <c r="S49" s="11"/>
      <c r="T49" s="11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16" t="s">
        <v>33</v>
      </c>
    </row>
    <row r="50" spans="2:31" ht="26.25" customHeight="1" thickBot="1" x14ac:dyDescent="0.3">
      <c r="B50" s="285" t="s">
        <v>99</v>
      </c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7"/>
      <c r="P50" s="108">
        <f>SUM(P45:P49)</f>
        <v>80000</v>
      </c>
      <c r="Q50" s="102"/>
      <c r="R50" s="103"/>
      <c r="S50" s="264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6"/>
    </row>
    <row r="51" spans="2:31" ht="68.25" thickBot="1" x14ac:dyDescent="0.3">
      <c r="B51" s="288" t="s">
        <v>45</v>
      </c>
      <c r="C51" s="246" t="s">
        <v>46</v>
      </c>
      <c r="D51" s="290" t="s">
        <v>38</v>
      </c>
      <c r="E51" s="290" t="s">
        <v>37</v>
      </c>
      <c r="F51" s="290" t="s">
        <v>47</v>
      </c>
      <c r="G51" s="290" t="s">
        <v>44</v>
      </c>
      <c r="H51" s="246">
        <v>2.4</v>
      </c>
      <c r="I51" s="3" t="s">
        <v>88</v>
      </c>
      <c r="J51" s="33">
        <v>0.4</v>
      </c>
      <c r="K51" s="240" t="s">
        <v>56</v>
      </c>
      <c r="L51" s="238" t="s">
        <v>85</v>
      </c>
      <c r="M51" s="254" t="s">
        <v>57</v>
      </c>
      <c r="N51" s="272">
        <v>0</v>
      </c>
      <c r="O51" s="272">
        <v>1</v>
      </c>
      <c r="P51" s="95">
        <v>20000</v>
      </c>
      <c r="Q51" s="35"/>
      <c r="R51" s="35"/>
      <c r="S51" s="10"/>
      <c r="T51" s="10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16" t="s">
        <v>33</v>
      </c>
    </row>
    <row r="52" spans="2:31" ht="69" customHeight="1" thickBot="1" x14ac:dyDescent="0.3">
      <c r="B52" s="289"/>
      <c r="C52" s="247"/>
      <c r="D52" s="248"/>
      <c r="E52" s="248"/>
      <c r="F52" s="248"/>
      <c r="G52" s="248"/>
      <c r="H52" s="247"/>
      <c r="I52" s="3" t="s">
        <v>89</v>
      </c>
      <c r="J52" s="34">
        <v>0.4</v>
      </c>
      <c r="K52" s="241"/>
      <c r="L52" s="239"/>
      <c r="M52" s="255"/>
      <c r="N52" s="253"/>
      <c r="O52" s="253"/>
      <c r="P52" s="75">
        <v>20000</v>
      </c>
      <c r="Q52" s="8"/>
      <c r="R52" s="8"/>
      <c r="S52" s="8"/>
      <c r="T52" s="8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16" t="s">
        <v>33</v>
      </c>
    </row>
    <row r="53" spans="2:31" ht="84" customHeight="1" thickBot="1" x14ac:dyDescent="0.3">
      <c r="B53" s="289"/>
      <c r="C53" s="247"/>
      <c r="D53" s="248"/>
      <c r="E53" s="248"/>
      <c r="F53" s="248"/>
      <c r="G53" s="248"/>
      <c r="H53" s="247"/>
      <c r="I53" s="3" t="s">
        <v>90</v>
      </c>
      <c r="J53" s="34"/>
      <c r="K53" s="241"/>
      <c r="L53" s="239"/>
      <c r="M53" s="255"/>
      <c r="N53" s="253"/>
      <c r="O53" s="253"/>
      <c r="P53" s="75">
        <v>10000</v>
      </c>
      <c r="Q53" s="11"/>
      <c r="R53" s="11"/>
      <c r="S53" s="11"/>
      <c r="T53" s="11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16"/>
    </row>
    <row r="54" spans="2:31" ht="61.5" customHeight="1" thickBot="1" x14ac:dyDescent="0.3">
      <c r="B54" s="310"/>
      <c r="C54" s="309"/>
      <c r="D54" s="291"/>
      <c r="E54" s="291"/>
      <c r="F54" s="248"/>
      <c r="G54" s="248"/>
      <c r="H54" s="247"/>
      <c r="I54" s="18" t="s">
        <v>91</v>
      </c>
      <c r="J54" s="98">
        <v>0.2</v>
      </c>
      <c r="K54" s="241"/>
      <c r="L54" s="239"/>
      <c r="M54" s="255"/>
      <c r="N54" s="253"/>
      <c r="O54" s="253"/>
      <c r="P54" s="97">
        <v>10000</v>
      </c>
      <c r="Q54" s="11"/>
      <c r="R54" s="11"/>
      <c r="S54" s="11"/>
      <c r="T54" s="11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16" t="s">
        <v>33</v>
      </c>
    </row>
    <row r="55" spans="2:31" ht="27.75" customHeight="1" thickBot="1" x14ac:dyDescent="0.3">
      <c r="B55" s="282" t="s">
        <v>100</v>
      </c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4"/>
      <c r="P55" s="108">
        <f>SUM(P51:P54)</f>
        <v>60000</v>
      </c>
      <c r="Q55" s="102"/>
      <c r="R55" s="103"/>
      <c r="S55" s="264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6"/>
    </row>
    <row r="56" spans="2:31" ht="15.75" thickBot="1" x14ac:dyDescent="0.3">
      <c r="B56" s="5"/>
      <c r="C56" s="21"/>
      <c r="D56" s="6"/>
      <c r="E56" s="6"/>
      <c r="F56" s="6"/>
      <c r="G56" s="6"/>
      <c r="H56" s="20">
        <f>SUM(H11:H51)</f>
        <v>50</v>
      </c>
      <c r="I56" s="6"/>
      <c r="J56" s="6"/>
      <c r="K56" s="6"/>
      <c r="L56" s="40"/>
      <c r="M56" s="6"/>
      <c r="N56" s="6"/>
      <c r="O56" s="6"/>
      <c r="P56" s="99">
        <f>SUM(P55+P50+P32+P24+P17)</f>
        <v>705000</v>
      </c>
      <c r="Q56" s="100">
        <f>SUM(Q38+Q28)</f>
        <v>343100</v>
      </c>
      <c r="R56" s="100">
        <f>R44</f>
        <v>275000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7"/>
    </row>
    <row r="57" spans="2:31" ht="15.75" thickBot="1" x14ac:dyDescent="0.3">
      <c r="P57" s="279">
        <f>P56+Q56+R56</f>
        <v>1323100</v>
      </c>
      <c r="Q57" s="280"/>
      <c r="R57" s="281"/>
    </row>
    <row r="58" spans="2:31" x14ac:dyDescent="0.25">
      <c r="P58" s="29"/>
      <c r="Q58" s="29"/>
      <c r="R58" s="29"/>
    </row>
    <row r="62" spans="2:31" x14ac:dyDescent="0.25">
      <c r="R62" s="29"/>
    </row>
  </sheetData>
  <mergeCells count="151">
    <mergeCell ref="Z33:Z34"/>
    <mergeCell ref="AA33:AA34"/>
    <mergeCell ref="AB33:AB34"/>
    <mergeCell ref="AC33:AC34"/>
    <mergeCell ref="AD33:AD34"/>
    <mergeCell ref="AE33:AE34"/>
    <mergeCell ref="C11:C16"/>
    <mergeCell ref="D11:D16"/>
    <mergeCell ref="E11:E16"/>
    <mergeCell ref="F11:F16"/>
    <mergeCell ref="G11:G16"/>
    <mergeCell ref="H11:H16"/>
    <mergeCell ref="B17:O17"/>
    <mergeCell ref="S17:AE17"/>
    <mergeCell ref="S24:AE24"/>
    <mergeCell ref="S28:AE28"/>
    <mergeCell ref="T32:AE32"/>
    <mergeCell ref="R18:R19"/>
    <mergeCell ref="G18:G23"/>
    <mergeCell ref="C18:C23"/>
    <mergeCell ref="B18:B23"/>
    <mergeCell ref="D18:D23"/>
    <mergeCell ref="E18:E23"/>
    <mergeCell ref="F18:F23"/>
    <mergeCell ref="S38:AE38"/>
    <mergeCell ref="B24:O24"/>
    <mergeCell ref="F33:F37"/>
    <mergeCell ref="E33:E37"/>
    <mergeCell ref="D33:D37"/>
    <mergeCell ref="C33:C37"/>
    <mergeCell ref="E25:E27"/>
    <mergeCell ref="D25:D27"/>
    <mergeCell ref="C25:C27"/>
    <mergeCell ref="B25:B27"/>
    <mergeCell ref="F25:F27"/>
    <mergeCell ref="I33:I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E29:E31"/>
    <mergeCell ref="D29:D31"/>
    <mergeCell ref="Y33:Y34"/>
    <mergeCell ref="C51:C54"/>
    <mergeCell ref="B51:B54"/>
    <mergeCell ref="G51:G54"/>
    <mergeCell ref="F51:F54"/>
    <mergeCell ref="E51:E54"/>
    <mergeCell ref="D51:D54"/>
    <mergeCell ref="C39:C43"/>
    <mergeCell ref="B39:B43"/>
    <mergeCell ref="G45:G49"/>
    <mergeCell ref="B45:B49"/>
    <mergeCell ref="G39:G43"/>
    <mergeCell ref="F39:F43"/>
    <mergeCell ref="D39:D43"/>
    <mergeCell ref="B5:K5"/>
    <mergeCell ref="G25:G27"/>
    <mergeCell ref="J33:J34"/>
    <mergeCell ref="E39:E43"/>
    <mergeCell ref="J39:J40"/>
    <mergeCell ref="K39:K43"/>
    <mergeCell ref="B2:AE2"/>
    <mergeCell ref="B3:AE3"/>
    <mergeCell ref="B4:AE4"/>
    <mergeCell ref="AE9:AE10"/>
    <mergeCell ref="S9:AD9"/>
    <mergeCell ref="P9:R9"/>
    <mergeCell ref="J9:J10"/>
    <mergeCell ref="K9:K10"/>
    <mergeCell ref="M9:O9"/>
    <mergeCell ref="L9:L10"/>
    <mergeCell ref="C9:D9"/>
    <mergeCell ref="E9:E10"/>
    <mergeCell ref="G9:G10"/>
    <mergeCell ref="H9:H10"/>
    <mergeCell ref="I9:I10"/>
    <mergeCell ref="F9:F10"/>
    <mergeCell ref="C29:C31"/>
    <mergeCell ref="B29:B31"/>
    <mergeCell ref="S55:AE55"/>
    <mergeCell ref="P57:R57"/>
    <mergeCell ref="B32:O32"/>
    <mergeCell ref="B28:O28"/>
    <mergeCell ref="B38:O38"/>
    <mergeCell ref="B44:O44"/>
    <mergeCell ref="B50:O50"/>
    <mergeCell ref="B55:O55"/>
    <mergeCell ref="B33:B37"/>
    <mergeCell ref="F45:F49"/>
    <mergeCell ref="E45:E49"/>
    <mergeCell ref="D45:D49"/>
    <mergeCell ref="C45:C49"/>
    <mergeCell ref="H29:H31"/>
    <mergeCell ref="M29:M31"/>
    <mergeCell ref="G29:G31"/>
    <mergeCell ref="G33:G37"/>
    <mergeCell ref="O29:O31"/>
    <mergeCell ref="M51:M54"/>
    <mergeCell ref="N51:N54"/>
    <mergeCell ref="L29:L31"/>
    <mergeCell ref="K29:K31"/>
    <mergeCell ref="N29:N31"/>
    <mergeCell ref="O51:O54"/>
    <mergeCell ref="AE18:AE20"/>
    <mergeCell ref="S44:AE44"/>
    <mergeCell ref="S50:AE50"/>
    <mergeCell ref="M39:M43"/>
    <mergeCell ref="F29:F31"/>
    <mergeCell ref="L25:L27"/>
    <mergeCell ref="K25:K27"/>
    <mergeCell ref="M25:M27"/>
    <mergeCell ref="J25:J27"/>
    <mergeCell ref="O25:O27"/>
    <mergeCell ref="N25:N27"/>
    <mergeCell ref="N42:N43"/>
    <mergeCell ref="O42:O43"/>
    <mergeCell ref="M33:M37"/>
    <mergeCell ref="O33:O37"/>
    <mergeCell ref="N33:N37"/>
    <mergeCell ref="H33:H37"/>
    <mergeCell ref="L33:L37"/>
    <mergeCell ref="K33:K37"/>
    <mergeCell ref="J18:J19"/>
    <mergeCell ref="L21:L23"/>
    <mergeCell ref="K21:K23"/>
    <mergeCell ref="M21:M23"/>
    <mergeCell ref="N21:N23"/>
    <mergeCell ref="L51:L54"/>
    <mergeCell ref="K51:K54"/>
    <mergeCell ref="L39:L43"/>
    <mergeCell ref="H39:H43"/>
    <mergeCell ref="H51:H54"/>
    <mergeCell ref="H45:H49"/>
    <mergeCell ref="K45:K49"/>
    <mergeCell ref="L45:L49"/>
    <mergeCell ref="Q18:Q19"/>
    <mergeCell ref="O45:O49"/>
    <mergeCell ref="N45:N49"/>
    <mergeCell ref="M45:M49"/>
    <mergeCell ref="O21:O23"/>
    <mergeCell ref="K18:K20"/>
    <mergeCell ref="L18:L20"/>
    <mergeCell ref="M18:M20"/>
    <mergeCell ref="H18:H23"/>
    <mergeCell ref="H25:H27"/>
  </mergeCells>
  <pageMargins left="1.2204724409448819" right="0.15748031496062992" top="0.74803149606299213" bottom="0.74803149606299213" header="0.31496062992125984" footer="0.31496062992125984"/>
  <pageSetup paperSize="258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E195"/>
  <sheetViews>
    <sheetView tabSelected="1" view="pageBreakPreview" topLeftCell="A190" zoomScale="60" zoomScaleNormal="55" workbookViewId="0">
      <pane ySplit="10890" topLeftCell="A133"/>
      <selection activeCell="B144" sqref="B144:K144"/>
      <selection pane="bottomLeft" activeCell="N133" sqref="N133"/>
    </sheetView>
  </sheetViews>
  <sheetFormatPr baseColWidth="10" defaultColWidth="11.42578125" defaultRowHeight="15" x14ac:dyDescent="0.25"/>
  <cols>
    <col min="9" max="9" width="13.85546875" customWidth="1"/>
    <col min="12" max="12" width="0" hidden="1" customWidth="1"/>
    <col min="19" max="30" width="3.140625" customWidth="1"/>
  </cols>
  <sheetData>
    <row r="2" spans="2:31" x14ac:dyDescent="0.25">
      <c r="B2" s="298" t="s">
        <v>27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</row>
    <row r="3" spans="2:31" x14ac:dyDescent="0.25">
      <c r="B3" s="299" t="s">
        <v>315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</row>
    <row r="4" spans="2:31" x14ac:dyDescent="0.25">
      <c r="B4" s="298" t="s">
        <v>314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</row>
    <row r="5" spans="2:31" x14ac:dyDescent="0.25">
      <c r="B5" s="414" t="s">
        <v>338</v>
      </c>
      <c r="C5" s="414"/>
      <c r="D5" s="414"/>
      <c r="E5" s="414"/>
      <c r="F5" s="414"/>
      <c r="G5" s="414"/>
      <c r="H5" s="414"/>
      <c r="I5" s="414"/>
      <c r="J5" s="414"/>
      <c r="K5" s="414"/>
    </row>
    <row r="7" spans="2:31" x14ac:dyDescent="0.25">
      <c r="B7" t="s">
        <v>30</v>
      </c>
    </row>
    <row r="8" spans="2:31" ht="15.75" thickBot="1" x14ac:dyDescent="0.3"/>
    <row r="9" spans="2:31" ht="25.5" customHeight="1" x14ac:dyDescent="0.25">
      <c r="B9" s="396" t="s">
        <v>25</v>
      </c>
      <c r="C9" s="307" t="s">
        <v>0</v>
      </c>
      <c r="D9" s="307"/>
      <c r="E9" s="307" t="s">
        <v>1</v>
      </c>
      <c r="F9" s="307" t="s">
        <v>31</v>
      </c>
      <c r="G9" s="302" t="s">
        <v>2</v>
      </c>
      <c r="H9" s="302" t="s">
        <v>3</v>
      </c>
      <c r="I9" s="302" t="s">
        <v>11</v>
      </c>
      <c r="J9" s="303" t="s">
        <v>3</v>
      </c>
      <c r="K9" s="302" t="s">
        <v>4</v>
      </c>
      <c r="L9" s="305" t="s">
        <v>24</v>
      </c>
      <c r="M9" s="302" t="s">
        <v>32</v>
      </c>
      <c r="N9" s="302"/>
      <c r="O9" s="302"/>
      <c r="P9" s="302" t="s">
        <v>5</v>
      </c>
      <c r="Q9" s="302"/>
      <c r="R9" s="302"/>
      <c r="S9" s="302" t="s">
        <v>6</v>
      </c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0" t="s">
        <v>26</v>
      </c>
    </row>
    <row r="10" spans="2:31" ht="60.75" customHeight="1" x14ac:dyDescent="0.25">
      <c r="B10" s="397"/>
      <c r="C10" s="42" t="s">
        <v>28</v>
      </c>
      <c r="D10" s="128" t="s">
        <v>7</v>
      </c>
      <c r="E10" s="308"/>
      <c r="F10" s="308"/>
      <c r="G10" s="308"/>
      <c r="H10" s="308"/>
      <c r="I10" s="308"/>
      <c r="J10" s="308"/>
      <c r="K10" s="308"/>
      <c r="L10" s="416"/>
      <c r="M10" s="44" t="s">
        <v>7</v>
      </c>
      <c r="N10" s="44" t="s">
        <v>104</v>
      </c>
      <c r="O10" s="44" t="s">
        <v>323</v>
      </c>
      <c r="P10" s="45" t="s">
        <v>8</v>
      </c>
      <c r="Q10" s="44" t="s">
        <v>9</v>
      </c>
      <c r="R10" s="44" t="s">
        <v>10</v>
      </c>
      <c r="S10" s="46" t="s">
        <v>12</v>
      </c>
      <c r="T10" s="46" t="s">
        <v>13</v>
      </c>
      <c r="U10" s="46" t="s">
        <v>14</v>
      </c>
      <c r="V10" s="46" t="s">
        <v>15</v>
      </c>
      <c r="W10" s="46" t="s">
        <v>16</v>
      </c>
      <c r="X10" s="47" t="s">
        <v>17</v>
      </c>
      <c r="Y10" s="47" t="s">
        <v>18</v>
      </c>
      <c r="Z10" s="47" t="s">
        <v>19</v>
      </c>
      <c r="AA10" s="47" t="s">
        <v>20</v>
      </c>
      <c r="AB10" s="47" t="s">
        <v>21</v>
      </c>
      <c r="AC10" s="47" t="s">
        <v>22</v>
      </c>
      <c r="AD10" s="47" t="s">
        <v>23</v>
      </c>
      <c r="AE10" s="415"/>
    </row>
    <row r="11" spans="2:31" ht="63.75" customHeight="1" x14ac:dyDescent="0.25">
      <c r="B11" s="367" t="s">
        <v>59</v>
      </c>
      <c r="C11" s="367" t="s">
        <v>117</v>
      </c>
      <c r="D11" s="377" t="s">
        <v>118</v>
      </c>
      <c r="E11" s="379" t="s">
        <v>119</v>
      </c>
      <c r="F11" s="377" t="s">
        <v>120</v>
      </c>
      <c r="G11" s="380" t="s">
        <v>121</v>
      </c>
      <c r="H11" s="381">
        <v>8</v>
      </c>
      <c r="I11" s="179" t="s">
        <v>122</v>
      </c>
      <c r="J11" s="381">
        <v>27</v>
      </c>
      <c r="K11" s="377" t="s">
        <v>123</v>
      </c>
      <c r="L11" s="398" t="s">
        <v>124</v>
      </c>
      <c r="M11" s="399" t="s">
        <v>125</v>
      </c>
      <c r="N11" s="399">
        <v>1</v>
      </c>
      <c r="O11" s="399">
        <v>1</v>
      </c>
      <c r="P11" s="136">
        <v>36000</v>
      </c>
      <c r="Q11" s="137"/>
      <c r="R11" s="137"/>
      <c r="S11" s="138"/>
      <c r="T11" s="139"/>
      <c r="U11" s="139"/>
      <c r="V11" s="139"/>
      <c r="W11" s="139"/>
      <c r="X11" s="140"/>
      <c r="Y11" s="140"/>
      <c r="Z11" s="140"/>
      <c r="AA11" s="140"/>
      <c r="AB11" s="140"/>
      <c r="AC11" s="140"/>
      <c r="AD11" s="140"/>
      <c r="AE11" s="355" t="s">
        <v>327</v>
      </c>
    </row>
    <row r="12" spans="2:31" ht="51" customHeight="1" x14ac:dyDescent="0.25">
      <c r="B12" s="367"/>
      <c r="C12" s="367"/>
      <c r="D12" s="377"/>
      <c r="E12" s="379"/>
      <c r="F12" s="377"/>
      <c r="G12" s="380"/>
      <c r="H12" s="381"/>
      <c r="I12" s="135" t="s">
        <v>126</v>
      </c>
      <c r="J12" s="381"/>
      <c r="K12" s="377"/>
      <c r="L12" s="398"/>
      <c r="M12" s="399"/>
      <c r="N12" s="399"/>
      <c r="O12" s="399"/>
      <c r="P12" s="136">
        <v>15000</v>
      </c>
      <c r="Q12" s="137"/>
      <c r="R12" s="137"/>
      <c r="S12" s="138"/>
      <c r="T12" s="170"/>
      <c r="U12" s="170"/>
      <c r="V12" s="170"/>
      <c r="W12" s="170"/>
      <c r="X12" s="140"/>
      <c r="Y12" s="141"/>
      <c r="Z12" s="141"/>
      <c r="AA12" s="141"/>
      <c r="AB12" s="141"/>
      <c r="AC12" s="141"/>
      <c r="AD12" s="141"/>
      <c r="AE12" s="356"/>
    </row>
    <row r="13" spans="2:31" ht="51" x14ac:dyDescent="0.25">
      <c r="B13" s="367"/>
      <c r="C13" s="367"/>
      <c r="D13" s="377"/>
      <c r="E13" s="379"/>
      <c r="F13" s="377"/>
      <c r="G13" s="380"/>
      <c r="H13" s="381"/>
      <c r="I13" s="135" t="s">
        <v>127</v>
      </c>
      <c r="J13" s="381"/>
      <c r="K13" s="377"/>
      <c r="L13" s="398"/>
      <c r="M13" s="399"/>
      <c r="N13" s="399"/>
      <c r="O13" s="399"/>
      <c r="P13" s="136">
        <v>45000</v>
      </c>
      <c r="Q13" s="137"/>
      <c r="R13" s="137"/>
      <c r="S13" s="138"/>
      <c r="T13" s="170"/>
      <c r="U13" s="170"/>
      <c r="V13" s="139"/>
      <c r="W13" s="139"/>
      <c r="X13" s="140"/>
      <c r="Y13" s="140"/>
      <c r="Z13" s="140"/>
      <c r="AA13" s="140"/>
      <c r="AB13" s="140"/>
      <c r="AC13" s="141"/>
      <c r="AD13" s="141"/>
      <c r="AE13" s="356"/>
    </row>
    <row r="14" spans="2:31" ht="63.75" x14ac:dyDescent="0.25">
      <c r="B14" s="367"/>
      <c r="C14" s="367"/>
      <c r="D14" s="377"/>
      <c r="E14" s="379"/>
      <c r="F14" s="377"/>
      <c r="G14" s="380"/>
      <c r="H14" s="381"/>
      <c r="I14" s="142" t="s">
        <v>128</v>
      </c>
      <c r="J14" s="381"/>
      <c r="K14" s="377"/>
      <c r="L14" s="398"/>
      <c r="M14" s="399"/>
      <c r="N14" s="399"/>
      <c r="O14" s="399"/>
      <c r="P14" s="158">
        <v>40000</v>
      </c>
      <c r="Q14" s="143"/>
      <c r="R14" s="143"/>
      <c r="S14" s="144"/>
      <c r="T14" s="171"/>
      <c r="U14" s="171"/>
      <c r="V14" s="145"/>
      <c r="W14" s="145"/>
      <c r="X14" s="146"/>
      <c r="Y14" s="146"/>
      <c r="Z14" s="164"/>
      <c r="AA14" s="164"/>
      <c r="AB14" s="164"/>
      <c r="AC14" s="164"/>
      <c r="AD14" s="164"/>
      <c r="AE14" s="356"/>
    </row>
    <row r="15" spans="2:31" ht="76.5" x14ac:dyDescent="0.25">
      <c r="B15" s="367"/>
      <c r="C15" s="367"/>
      <c r="D15" s="377"/>
      <c r="E15" s="379"/>
      <c r="F15" s="377"/>
      <c r="G15" s="380"/>
      <c r="H15" s="381"/>
      <c r="I15" s="151" t="s">
        <v>129</v>
      </c>
      <c r="J15" s="369"/>
      <c r="K15" s="377"/>
      <c r="L15" s="398"/>
      <c r="M15" s="399"/>
      <c r="N15" s="399"/>
      <c r="O15" s="399"/>
      <c r="P15" s="158"/>
      <c r="Q15" s="143"/>
      <c r="R15" s="143"/>
      <c r="S15" s="144"/>
      <c r="T15" s="171"/>
      <c r="U15" s="171"/>
      <c r="V15" s="145"/>
      <c r="W15" s="145"/>
      <c r="X15" s="146"/>
      <c r="Y15" s="146"/>
      <c r="Z15" s="164"/>
      <c r="AA15" s="164"/>
      <c r="AB15" s="164"/>
      <c r="AC15" s="164"/>
      <c r="AD15" s="164"/>
      <c r="AE15" s="356"/>
    </row>
    <row r="16" spans="2:31" ht="63.75" x14ac:dyDescent="0.25">
      <c r="B16" s="367"/>
      <c r="C16" s="367"/>
      <c r="D16" s="377"/>
      <c r="E16" s="379"/>
      <c r="F16" s="377"/>
      <c r="G16" s="380"/>
      <c r="H16" s="381"/>
      <c r="I16" s="151" t="s">
        <v>130</v>
      </c>
      <c r="J16" s="369"/>
      <c r="K16" s="377"/>
      <c r="L16" s="398"/>
      <c r="M16" s="399"/>
      <c r="N16" s="399"/>
      <c r="O16" s="399"/>
      <c r="P16" s="158"/>
      <c r="Q16" s="147"/>
      <c r="R16" s="147"/>
      <c r="S16" s="147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356"/>
    </row>
    <row r="17" spans="2:31" ht="63.75" x14ac:dyDescent="0.25">
      <c r="B17" s="367"/>
      <c r="C17" s="367"/>
      <c r="D17" s="377"/>
      <c r="E17" s="379"/>
      <c r="F17" s="377"/>
      <c r="G17" s="380"/>
      <c r="H17" s="381"/>
      <c r="I17" s="151" t="s">
        <v>205</v>
      </c>
      <c r="J17" s="369"/>
      <c r="K17" s="377"/>
      <c r="L17" s="398"/>
      <c r="M17" s="399"/>
      <c r="N17" s="399"/>
      <c r="O17" s="399"/>
      <c r="P17" s="158"/>
      <c r="Q17" s="147"/>
      <c r="R17" s="147"/>
      <c r="S17" s="147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356"/>
    </row>
    <row r="18" spans="2:31" ht="76.5" x14ac:dyDescent="0.25">
      <c r="B18" s="367"/>
      <c r="C18" s="367"/>
      <c r="D18" s="377"/>
      <c r="E18" s="379"/>
      <c r="F18" s="377"/>
      <c r="G18" s="380"/>
      <c r="H18" s="381"/>
      <c r="I18" s="151" t="s">
        <v>131</v>
      </c>
      <c r="J18" s="369"/>
      <c r="K18" s="377"/>
      <c r="L18" s="398"/>
      <c r="M18" s="399"/>
      <c r="N18" s="399"/>
      <c r="O18" s="399"/>
      <c r="P18" s="158"/>
      <c r="Q18" s="147"/>
      <c r="R18" s="147"/>
      <c r="S18" s="147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356"/>
    </row>
    <row r="19" spans="2:31" ht="89.25" x14ac:dyDescent="0.25">
      <c r="B19" s="367"/>
      <c r="C19" s="367"/>
      <c r="D19" s="377"/>
      <c r="E19" s="379"/>
      <c r="F19" s="377"/>
      <c r="G19" s="380"/>
      <c r="H19" s="381"/>
      <c r="I19" s="188" t="s">
        <v>319</v>
      </c>
      <c r="J19" s="383">
        <v>26</v>
      </c>
      <c r="K19" s="377"/>
      <c r="L19" s="398"/>
      <c r="M19" s="399"/>
      <c r="N19" s="399"/>
      <c r="O19" s="399"/>
      <c r="P19" s="187">
        <v>30000</v>
      </c>
      <c r="Q19" s="147"/>
      <c r="R19" s="147"/>
      <c r="S19" s="147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356"/>
    </row>
    <row r="20" spans="2:31" ht="89.25" x14ac:dyDescent="0.25">
      <c r="B20" s="367"/>
      <c r="C20" s="367"/>
      <c r="D20" s="377"/>
      <c r="E20" s="379"/>
      <c r="F20" s="377"/>
      <c r="G20" s="380"/>
      <c r="H20" s="381"/>
      <c r="I20" s="151" t="s">
        <v>132</v>
      </c>
      <c r="J20" s="385"/>
      <c r="K20" s="377"/>
      <c r="L20" s="398"/>
      <c r="M20" s="399"/>
      <c r="N20" s="399"/>
      <c r="O20" s="399"/>
      <c r="P20" s="187">
        <v>40000</v>
      </c>
      <c r="Q20" s="147"/>
      <c r="R20" s="147"/>
      <c r="S20" s="147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356"/>
    </row>
    <row r="21" spans="2:31" ht="89.25" x14ac:dyDescent="0.25">
      <c r="B21" s="367"/>
      <c r="C21" s="367"/>
      <c r="D21" s="377"/>
      <c r="E21" s="379"/>
      <c r="F21" s="377"/>
      <c r="G21" s="380"/>
      <c r="H21" s="381"/>
      <c r="I21" s="151" t="s">
        <v>133</v>
      </c>
      <c r="J21" s="385"/>
      <c r="K21" s="377"/>
      <c r="L21" s="398"/>
      <c r="M21" s="399"/>
      <c r="N21" s="399"/>
      <c r="O21" s="399"/>
      <c r="P21" s="187">
        <v>40000</v>
      </c>
      <c r="Q21" s="147"/>
      <c r="R21" s="147"/>
      <c r="S21" s="147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356"/>
    </row>
    <row r="22" spans="2:31" ht="102" x14ac:dyDescent="0.25">
      <c r="B22" s="367"/>
      <c r="C22" s="367"/>
      <c r="D22" s="377"/>
      <c r="E22" s="379"/>
      <c r="F22" s="377"/>
      <c r="G22" s="380"/>
      <c r="H22" s="381"/>
      <c r="I22" s="151" t="s">
        <v>134</v>
      </c>
      <c r="J22" s="384"/>
      <c r="K22" s="377"/>
      <c r="L22" s="398"/>
      <c r="M22" s="399"/>
      <c r="N22" s="399"/>
      <c r="O22" s="399"/>
      <c r="P22" s="187">
        <v>20000</v>
      </c>
      <c r="Q22" s="147"/>
      <c r="R22" s="147"/>
      <c r="S22" s="147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356"/>
    </row>
    <row r="23" spans="2:31" ht="51" x14ac:dyDescent="0.25">
      <c r="B23" s="367"/>
      <c r="C23" s="367"/>
      <c r="D23" s="377"/>
      <c r="E23" s="379"/>
      <c r="F23" s="377"/>
      <c r="G23" s="380"/>
      <c r="H23" s="381"/>
      <c r="I23" s="151" t="s">
        <v>135</v>
      </c>
      <c r="J23" s="369"/>
      <c r="K23" s="401" t="s">
        <v>136</v>
      </c>
      <c r="L23" s="398" t="s">
        <v>137</v>
      </c>
      <c r="M23" s="367" t="s">
        <v>138</v>
      </c>
      <c r="N23" s="369">
        <v>0</v>
      </c>
      <c r="O23" s="369">
        <v>1</v>
      </c>
      <c r="P23" s="158"/>
      <c r="Q23" s="147"/>
      <c r="R23" s="147"/>
      <c r="S23" s="147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356"/>
    </row>
    <row r="24" spans="2:31" ht="63.75" x14ac:dyDescent="0.25">
      <c r="B24" s="367"/>
      <c r="C24" s="367"/>
      <c r="D24" s="377"/>
      <c r="E24" s="379"/>
      <c r="F24" s="377"/>
      <c r="G24" s="380"/>
      <c r="H24" s="381"/>
      <c r="I24" s="151" t="s">
        <v>139</v>
      </c>
      <c r="J24" s="369"/>
      <c r="K24" s="401"/>
      <c r="L24" s="398"/>
      <c r="M24" s="367"/>
      <c r="N24" s="369"/>
      <c r="O24" s="369"/>
      <c r="P24" s="158"/>
      <c r="Q24" s="147"/>
      <c r="R24" s="147"/>
      <c r="S24" s="147"/>
      <c r="T24" s="150"/>
      <c r="U24" s="150"/>
      <c r="V24" s="172"/>
      <c r="W24" s="172"/>
      <c r="X24" s="172"/>
      <c r="Y24" s="172"/>
      <c r="Z24" s="172"/>
      <c r="AA24" s="172"/>
      <c r="AB24" s="172"/>
      <c r="AC24" s="150"/>
      <c r="AD24" s="150"/>
      <c r="AE24" s="356"/>
    </row>
    <row r="25" spans="2:31" ht="63.75" x14ac:dyDescent="0.25">
      <c r="B25" s="367"/>
      <c r="C25" s="367"/>
      <c r="D25" s="377"/>
      <c r="E25" s="379"/>
      <c r="F25" s="377"/>
      <c r="G25" s="380"/>
      <c r="H25" s="381"/>
      <c r="I25" s="151" t="s">
        <v>140</v>
      </c>
      <c r="J25" s="369"/>
      <c r="K25" s="400" t="s">
        <v>141</v>
      </c>
      <c r="L25" s="393" t="s">
        <v>142</v>
      </c>
      <c r="M25" s="367" t="s">
        <v>138</v>
      </c>
      <c r="N25" s="369">
        <v>0</v>
      </c>
      <c r="O25" s="369">
        <v>1</v>
      </c>
      <c r="P25" s="184"/>
      <c r="Q25" s="147"/>
      <c r="R25" s="147"/>
      <c r="S25" s="147"/>
      <c r="T25" s="150"/>
      <c r="U25" s="150"/>
      <c r="V25" s="172"/>
      <c r="W25" s="172"/>
      <c r="X25" s="172"/>
      <c r="Y25" s="172"/>
      <c r="Z25" s="172"/>
      <c r="AA25" s="172"/>
      <c r="AB25" s="172"/>
      <c r="AC25" s="150"/>
      <c r="AD25" s="150"/>
      <c r="AE25" s="356"/>
    </row>
    <row r="26" spans="2:31" ht="63.75" x14ac:dyDescent="0.25">
      <c r="B26" s="367"/>
      <c r="C26" s="367"/>
      <c r="D26" s="377"/>
      <c r="E26" s="379"/>
      <c r="F26" s="377"/>
      <c r="G26" s="380"/>
      <c r="H26" s="381"/>
      <c r="I26" s="151" t="s">
        <v>143</v>
      </c>
      <c r="J26" s="369"/>
      <c r="K26" s="400"/>
      <c r="L26" s="393"/>
      <c r="M26" s="367"/>
      <c r="N26" s="369"/>
      <c r="O26" s="369"/>
      <c r="P26" s="184"/>
      <c r="Q26" s="147"/>
      <c r="R26" s="147"/>
      <c r="S26" s="147"/>
      <c r="T26" s="150"/>
      <c r="U26" s="150"/>
      <c r="V26" s="172"/>
      <c r="W26" s="172"/>
      <c r="X26" s="172"/>
      <c r="Y26" s="172"/>
      <c r="Z26" s="172"/>
      <c r="AA26" s="172"/>
      <c r="AB26" s="172"/>
      <c r="AC26" s="150"/>
      <c r="AD26" s="150"/>
      <c r="AE26" s="356"/>
    </row>
    <row r="27" spans="2:31" ht="76.5" x14ac:dyDescent="0.25">
      <c r="B27" s="367"/>
      <c r="C27" s="367"/>
      <c r="D27" s="377"/>
      <c r="E27" s="379"/>
      <c r="F27" s="377"/>
      <c r="G27" s="380"/>
      <c r="H27" s="381"/>
      <c r="I27" s="151" t="s">
        <v>144</v>
      </c>
      <c r="J27" s="369"/>
      <c r="K27" s="400"/>
      <c r="L27" s="393"/>
      <c r="M27" s="367"/>
      <c r="N27" s="369"/>
      <c r="O27" s="369"/>
      <c r="P27" s="158"/>
      <c r="Q27" s="147"/>
      <c r="R27" s="147"/>
      <c r="S27" s="147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356"/>
    </row>
    <row r="28" spans="2:31" ht="76.5" x14ac:dyDescent="0.25">
      <c r="B28" s="367"/>
      <c r="C28" s="367"/>
      <c r="D28" s="377"/>
      <c r="E28" s="379"/>
      <c r="F28" s="377"/>
      <c r="G28" s="380"/>
      <c r="H28" s="381"/>
      <c r="I28" s="151" t="s">
        <v>145</v>
      </c>
      <c r="J28" s="152"/>
      <c r="K28" s="367" t="s">
        <v>146</v>
      </c>
      <c r="L28" s="393" t="s">
        <v>147</v>
      </c>
      <c r="M28" s="367" t="s">
        <v>148</v>
      </c>
      <c r="N28" s="369">
        <v>1</v>
      </c>
      <c r="O28" s="369">
        <v>1</v>
      </c>
      <c r="P28" s="158"/>
      <c r="Q28" s="147"/>
      <c r="R28" s="147"/>
      <c r="S28" s="147"/>
      <c r="T28" s="147"/>
      <c r="U28" s="148"/>
      <c r="V28" s="148"/>
      <c r="W28" s="148"/>
      <c r="X28" s="148"/>
      <c r="Y28" s="150"/>
      <c r="Z28" s="147"/>
      <c r="AA28" s="147"/>
      <c r="AB28" s="147"/>
      <c r="AC28" s="147"/>
      <c r="AD28" s="147"/>
      <c r="AE28" s="356"/>
    </row>
    <row r="29" spans="2:31" s="212" customFormat="1" ht="78.75" customHeight="1" x14ac:dyDescent="0.25">
      <c r="B29" s="367"/>
      <c r="C29" s="367"/>
      <c r="D29" s="377"/>
      <c r="E29" s="379"/>
      <c r="F29" s="377"/>
      <c r="G29" s="380"/>
      <c r="H29" s="381"/>
      <c r="I29" s="192" t="s">
        <v>149</v>
      </c>
      <c r="J29" s="369">
        <v>20</v>
      </c>
      <c r="K29" s="367"/>
      <c r="L29" s="393"/>
      <c r="M29" s="367"/>
      <c r="N29" s="369"/>
      <c r="O29" s="369"/>
      <c r="P29" s="193">
        <v>50000</v>
      </c>
      <c r="Q29" s="157"/>
      <c r="R29" s="157"/>
      <c r="S29" s="157"/>
      <c r="T29" s="157"/>
      <c r="U29" s="210"/>
      <c r="V29" s="210"/>
      <c r="W29" s="210"/>
      <c r="X29" s="210"/>
      <c r="Y29" s="211"/>
      <c r="Z29" s="211"/>
      <c r="AA29" s="211"/>
      <c r="AB29" s="211"/>
      <c r="AC29" s="211"/>
      <c r="AD29" s="157"/>
      <c r="AE29" s="356"/>
    </row>
    <row r="30" spans="2:31" s="212" customFormat="1" ht="78.75" customHeight="1" x14ac:dyDescent="0.25">
      <c r="B30" s="367"/>
      <c r="C30" s="367"/>
      <c r="D30" s="377"/>
      <c r="E30" s="379"/>
      <c r="F30" s="377"/>
      <c r="G30" s="380"/>
      <c r="H30" s="381"/>
      <c r="I30" s="192" t="s">
        <v>150</v>
      </c>
      <c r="J30" s="369"/>
      <c r="K30" s="367"/>
      <c r="L30" s="393"/>
      <c r="M30" s="367"/>
      <c r="N30" s="369"/>
      <c r="O30" s="369"/>
      <c r="P30" s="153">
        <v>50000</v>
      </c>
      <c r="Q30" s="157"/>
      <c r="R30" s="157"/>
      <c r="S30" s="157"/>
      <c r="T30" s="157"/>
      <c r="U30" s="210"/>
      <c r="V30" s="210"/>
      <c r="W30" s="210"/>
      <c r="X30" s="210"/>
      <c r="Y30" s="211"/>
      <c r="Z30" s="211"/>
      <c r="AA30" s="211"/>
      <c r="AB30" s="211"/>
      <c r="AC30" s="211"/>
      <c r="AD30" s="157"/>
      <c r="AE30" s="356"/>
    </row>
    <row r="31" spans="2:31" ht="166.5" x14ac:dyDescent="0.25">
      <c r="B31" s="367"/>
      <c r="C31" s="367"/>
      <c r="D31" s="377"/>
      <c r="E31" s="379"/>
      <c r="F31" s="377"/>
      <c r="G31" s="380"/>
      <c r="H31" s="381"/>
      <c r="I31" s="151" t="s">
        <v>151</v>
      </c>
      <c r="J31" s="152"/>
      <c r="K31" s="154" t="s">
        <v>152</v>
      </c>
      <c r="L31" s="155" t="s">
        <v>153</v>
      </c>
      <c r="M31" s="156" t="s">
        <v>154</v>
      </c>
      <c r="N31" s="157">
        <v>0</v>
      </c>
      <c r="O31" s="157">
        <v>1</v>
      </c>
      <c r="P31" s="158"/>
      <c r="Q31" s="147"/>
      <c r="R31" s="147"/>
      <c r="S31" s="147"/>
      <c r="T31" s="147"/>
      <c r="U31" s="148"/>
      <c r="V31" s="148"/>
      <c r="W31" s="148"/>
      <c r="X31" s="148"/>
      <c r="Y31" s="148"/>
      <c r="Z31" s="148"/>
      <c r="AA31" s="148"/>
      <c r="AB31" s="148"/>
      <c r="AC31" s="148"/>
      <c r="AD31" s="147"/>
      <c r="AE31" s="356"/>
    </row>
    <row r="32" spans="2:31" ht="179.25" customHeight="1" x14ac:dyDescent="0.25">
      <c r="B32" s="367"/>
      <c r="C32" s="367"/>
      <c r="D32" s="377"/>
      <c r="E32" s="379"/>
      <c r="F32" s="377"/>
      <c r="G32" s="380"/>
      <c r="H32" s="381"/>
      <c r="I32" s="367" t="s">
        <v>155</v>
      </c>
      <c r="J32" s="369">
        <v>10</v>
      </c>
      <c r="K32" s="154" t="s">
        <v>123</v>
      </c>
      <c r="L32" s="155" t="s">
        <v>156</v>
      </c>
      <c r="M32" s="156" t="s">
        <v>125</v>
      </c>
      <c r="N32" s="157">
        <v>1</v>
      </c>
      <c r="O32" s="157">
        <v>1</v>
      </c>
      <c r="P32" s="395">
        <v>50000</v>
      </c>
      <c r="Q32" s="391"/>
      <c r="R32" s="391"/>
      <c r="S32" s="391"/>
      <c r="T32" s="391"/>
      <c r="U32" s="390"/>
      <c r="V32" s="390"/>
      <c r="W32" s="390"/>
      <c r="X32" s="390"/>
      <c r="Y32" s="390"/>
      <c r="Z32" s="390"/>
      <c r="AA32" s="390"/>
      <c r="AB32" s="390"/>
      <c r="AC32" s="390"/>
      <c r="AD32" s="391"/>
      <c r="AE32" s="356"/>
    </row>
    <row r="33" spans="2:31" ht="268.5" customHeight="1" x14ac:dyDescent="0.25">
      <c r="B33" s="367"/>
      <c r="C33" s="367"/>
      <c r="D33" s="377"/>
      <c r="E33" s="379"/>
      <c r="F33" s="377"/>
      <c r="G33" s="380"/>
      <c r="H33" s="381"/>
      <c r="I33" s="367"/>
      <c r="J33" s="369"/>
      <c r="K33" s="154" t="s">
        <v>146</v>
      </c>
      <c r="L33" s="155" t="s">
        <v>157</v>
      </c>
      <c r="M33" s="156" t="s">
        <v>148</v>
      </c>
      <c r="N33" s="157">
        <v>0</v>
      </c>
      <c r="O33" s="157">
        <v>1</v>
      </c>
      <c r="P33" s="395"/>
      <c r="Q33" s="391"/>
      <c r="R33" s="391"/>
      <c r="S33" s="391"/>
      <c r="T33" s="391"/>
      <c r="U33" s="390"/>
      <c r="V33" s="390"/>
      <c r="W33" s="390"/>
      <c r="X33" s="390"/>
      <c r="Y33" s="390"/>
      <c r="Z33" s="390"/>
      <c r="AA33" s="390"/>
      <c r="AB33" s="390"/>
      <c r="AC33" s="390"/>
      <c r="AD33" s="391"/>
      <c r="AE33" s="356"/>
    </row>
    <row r="34" spans="2:31" ht="114.75" customHeight="1" x14ac:dyDescent="0.25">
      <c r="B34" s="367"/>
      <c r="C34" s="367"/>
      <c r="D34" s="377"/>
      <c r="E34" s="379"/>
      <c r="F34" s="377"/>
      <c r="G34" s="380"/>
      <c r="H34" s="381"/>
      <c r="I34" s="367"/>
      <c r="J34" s="369"/>
      <c r="K34" s="151" t="s">
        <v>141</v>
      </c>
      <c r="L34" s="159" t="s">
        <v>153</v>
      </c>
      <c r="M34" s="160" t="s">
        <v>154</v>
      </c>
      <c r="N34" s="152">
        <v>0</v>
      </c>
      <c r="O34" s="152">
        <v>1</v>
      </c>
      <c r="P34" s="395"/>
      <c r="Q34" s="391"/>
      <c r="R34" s="391"/>
      <c r="S34" s="391"/>
      <c r="T34" s="391"/>
      <c r="U34" s="390"/>
      <c r="V34" s="390"/>
      <c r="W34" s="390"/>
      <c r="X34" s="390"/>
      <c r="Y34" s="390"/>
      <c r="Z34" s="390"/>
      <c r="AA34" s="390"/>
      <c r="AB34" s="390"/>
      <c r="AC34" s="390"/>
      <c r="AD34" s="391"/>
      <c r="AE34" s="356"/>
    </row>
    <row r="35" spans="2:31" ht="89.25" x14ac:dyDescent="0.25">
      <c r="B35" s="367"/>
      <c r="C35" s="367"/>
      <c r="D35" s="377"/>
      <c r="E35" s="379"/>
      <c r="F35" s="377"/>
      <c r="G35" s="380"/>
      <c r="H35" s="381"/>
      <c r="I35" s="151" t="s">
        <v>158</v>
      </c>
      <c r="J35" s="369">
        <v>17</v>
      </c>
      <c r="K35" s="367" t="s">
        <v>123</v>
      </c>
      <c r="L35" s="393" t="s">
        <v>156</v>
      </c>
      <c r="M35" s="367" t="s">
        <v>125</v>
      </c>
      <c r="N35" s="372">
        <v>1</v>
      </c>
      <c r="O35" s="372">
        <v>1</v>
      </c>
      <c r="P35" s="158">
        <v>44000</v>
      </c>
      <c r="Q35" s="162"/>
      <c r="R35" s="162"/>
      <c r="S35" s="162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2"/>
      <c r="AE35" s="356"/>
    </row>
    <row r="36" spans="2:31" ht="76.5" x14ac:dyDescent="0.25">
      <c r="B36" s="367"/>
      <c r="C36" s="367"/>
      <c r="D36" s="377"/>
      <c r="E36" s="379"/>
      <c r="F36" s="377"/>
      <c r="G36" s="380"/>
      <c r="H36" s="381"/>
      <c r="I36" s="151" t="s">
        <v>159</v>
      </c>
      <c r="J36" s="369"/>
      <c r="K36" s="367"/>
      <c r="L36" s="393"/>
      <c r="M36" s="367"/>
      <c r="N36" s="372"/>
      <c r="O36" s="372"/>
      <c r="P36" s="158">
        <v>0</v>
      </c>
      <c r="Q36" s="162"/>
      <c r="R36" s="162"/>
      <c r="S36" s="162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2"/>
      <c r="AE36" s="356"/>
    </row>
    <row r="37" spans="2:31" ht="89.25" x14ac:dyDescent="0.25">
      <c r="B37" s="367"/>
      <c r="C37" s="367"/>
      <c r="D37" s="377"/>
      <c r="E37" s="379"/>
      <c r="F37" s="377"/>
      <c r="G37" s="380"/>
      <c r="H37" s="382"/>
      <c r="I37" s="214" t="s">
        <v>160</v>
      </c>
      <c r="J37" s="383"/>
      <c r="K37" s="392"/>
      <c r="L37" s="394"/>
      <c r="M37" s="392"/>
      <c r="N37" s="413"/>
      <c r="O37" s="413"/>
      <c r="P37" s="202">
        <v>40000</v>
      </c>
      <c r="Q37" s="174"/>
      <c r="R37" s="174"/>
      <c r="S37" s="17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175"/>
      <c r="AE37" s="356"/>
    </row>
    <row r="38" spans="2:31" x14ac:dyDescent="0.25">
      <c r="B38" s="367"/>
      <c r="C38" s="367"/>
      <c r="D38" s="377"/>
      <c r="E38" s="186"/>
      <c r="F38" s="377"/>
      <c r="G38" s="213"/>
      <c r="H38" s="402" t="s">
        <v>318</v>
      </c>
      <c r="I38" s="403"/>
      <c r="J38" s="403"/>
      <c r="K38" s="403"/>
      <c r="L38" s="403"/>
      <c r="M38" s="403"/>
      <c r="N38" s="403"/>
      <c r="O38" s="403"/>
      <c r="P38" s="220">
        <f>SUM(P11:P37)</f>
        <v>500000</v>
      </c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2"/>
      <c r="AE38" s="357"/>
    </row>
    <row r="39" spans="2:31" ht="78" customHeight="1" x14ac:dyDescent="0.25">
      <c r="B39" s="367"/>
      <c r="C39" s="367"/>
      <c r="D39" s="377"/>
      <c r="E39" s="404" t="s">
        <v>119</v>
      </c>
      <c r="F39" s="377"/>
      <c r="G39" s="407" t="s">
        <v>161</v>
      </c>
      <c r="H39" s="384">
        <v>2</v>
      </c>
      <c r="I39" s="216" t="s">
        <v>162</v>
      </c>
      <c r="J39" s="217">
        <v>25</v>
      </c>
      <c r="K39" s="387" t="s">
        <v>163</v>
      </c>
      <c r="L39" s="388" t="s">
        <v>164</v>
      </c>
      <c r="M39" s="389" t="s">
        <v>165</v>
      </c>
      <c r="N39" s="386">
        <v>1</v>
      </c>
      <c r="O39" s="384">
        <v>1</v>
      </c>
      <c r="P39" s="203">
        <v>20000</v>
      </c>
      <c r="Q39" s="218"/>
      <c r="R39" s="218"/>
      <c r="S39" s="218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356"/>
    </row>
    <row r="40" spans="2:31" ht="65.099999999999994" customHeight="1" x14ac:dyDescent="0.25">
      <c r="B40" s="367"/>
      <c r="C40" s="367"/>
      <c r="D40" s="377"/>
      <c r="E40" s="405"/>
      <c r="F40" s="377"/>
      <c r="G40" s="408"/>
      <c r="H40" s="369"/>
      <c r="I40" s="151" t="s">
        <v>166</v>
      </c>
      <c r="J40" s="152">
        <v>12.5</v>
      </c>
      <c r="K40" s="373"/>
      <c r="L40" s="371"/>
      <c r="M40" s="367"/>
      <c r="N40" s="372"/>
      <c r="O40" s="369"/>
      <c r="P40" s="158">
        <v>10000</v>
      </c>
      <c r="Q40" s="147"/>
      <c r="R40" s="147"/>
      <c r="S40" s="147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356"/>
    </row>
    <row r="41" spans="2:31" ht="63.75" x14ac:dyDescent="0.25">
      <c r="B41" s="367"/>
      <c r="C41" s="367"/>
      <c r="D41" s="377"/>
      <c r="E41" s="405"/>
      <c r="F41" s="377"/>
      <c r="G41" s="408"/>
      <c r="H41" s="369"/>
      <c r="I41" s="151" t="s">
        <v>167</v>
      </c>
      <c r="J41" s="201">
        <v>12.5</v>
      </c>
      <c r="K41" s="373"/>
      <c r="L41" s="371"/>
      <c r="M41" s="367"/>
      <c r="N41" s="372"/>
      <c r="O41" s="369"/>
      <c r="P41" s="158">
        <v>10000</v>
      </c>
      <c r="Q41" s="147"/>
      <c r="R41" s="147"/>
      <c r="S41" s="147"/>
      <c r="T41" s="147"/>
      <c r="U41" s="147"/>
      <c r="V41" s="148"/>
      <c r="W41" s="148"/>
      <c r="X41" s="148"/>
      <c r="Y41" s="148"/>
      <c r="Z41" s="148"/>
      <c r="AA41" s="148"/>
      <c r="AB41" s="148"/>
      <c r="AC41" s="147"/>
      <c r="AD41" s="147"/>
      <c r="AE41" s="356"/>
    </row>
    <row r="42" spans="2:31" ht="63.75" x14ac:dyDescent="0.25">
      <c r="B42" s="367"/>
      <c r="C42" s="367"/>
      <c r="D42" s="377"/>
      <c r="E42" s="405"/>
      <c r="F42" s="377"/>
      <c r="G42" s="408"/>
      <c r="H42" s="369"/>
      <c r="I42" s="151" t="s">
        <v>168</v>
      </c>
      <c r="J42" s="152">
        <v>25</v>
      </c>
      <c r="K42" s="373"/>
      <c r="L42" s="371"/>
      <c r="M42" s="367"/>
      <c r="N42" s="372"/>
      <c r="O42" s="369"/>
      <c r="P42" s="158">
        <v>20000</v>
      </c>
      <c r="Q42" s="147"/>
      <c r="R42" s="147"/>
      <c r="S42" s="147"/>
      <c r="T42" s="147"/>
      <c r="U42" s="148"/>
      <c r="V42" s="148"/>
      <c r="W42" s="148"/>
      <c r="X42" s="148"/>
      <c r="Y42" s="148"/>
      <c r="Z42" s="148"/>
      <c r="AA42" s="148"/>
      <c r="AB42" s="148"/>
      <c r="AC42" s="148"/>
      <c r="AD42" s="147"/>
      <c r="AE42" s="356"/>
    </row>
    <row r="43" spans="2:31" ht="63.75" x14ac:dyDescent="0.25">
      <c r="B43" s="367"/>
      <c r="C43" s="367"/>
      <c r="D43" s="377"/>
      <c r="E43" s="405"/>
      <c r="F43" s="377"/>
      <c r="G43" s="408"/>
      <c r="H43" s="369"/>
      <c r="I43" s="151" t="s">
        <v>169</v>
      </c>
      <c r="J43" s="201">
        <v>12.5</v>
      </c>
      <c r="K43" s="373"/>
      <c r="L43" s="371"/>
      <c r="M43" s="367"/>
      <c r="N43" s="372"/>
      <c r="O43" s="369"/>
      <c r="P43" s="158">
        <v>10000</v>
      </c>
      <c r="Q43" s="147"/>
      <c r="R43" s="147"/>
      <c r="S43" s="147"/>
      <c r="T43" s="147"/>
      <c r="U43" s="148"/>
      <c r="V43" s="148"/>
      <c r="W43" s="148"/>
      <c r="X43" s="148"/>
      <c r="Y43" s="148"/>
      <c r="Z43" s="148"/>
      <c r="AA43" s="148"/>
      <c r="AB43" s="148"/>
      <c r="AC43" s="148"/>
      <c r="AD43" s="147"/>
      <c r="AE43" s="356"/>
    </row>
    <row r="44" spans="2:31" ht="63.75" x14ac:dyDescent="0.25">
      <c r="B44" s="367"/>
      <c r="C44" s="367"/>
      <c r="D44" s="377"/>
      <c r="E44" s="405"/>
      <c r="F44" s="377"/>
      <c r="G44" s="408"/>
      <c r="H44" s="369"/>
      <c r="I44" s="151" t="s">
        <v>170</v>
      </c>
      <c r="J44" s="201">
        <v>12.5</v>
      </c>
      <c r="K44" s="373"/>
      <c r="L44" s="371"/>
      <c r="M44" s="367"/>
      <c r="N44" s="372"/>
      <c r="O44" s="369"/>
      <c r="P44" s="158">
        <v>10000</v>
      </c>
      <c r="Q44" s="147"/>
      <c r="R44" s="147"/>
      <c r="S44" s="147"/>
      <c r="T44" s="173"/>
      <c r="U44" s="173"/>
      <c r="V44" s="173"/>
      <c r="W44" s="173"/>
      <c r="X44" s="173"/>
      <c r="Y44" s="173"/>
      <c r="Z44" s="173"/>
      <c r="AA44" s="173"/>
      <c r="AB44" s="148"/>
      <c r="AC44" s="148"/>
      <c r="AD44" s="147"/>
      <c r="AE44" s="358"/>
    </row>
    <row r="45" spans="2:31" x14ac:dyDescent="0.25">
      <c r="B45" s="367"/>
      <c r="C45" s="367"/>
      <c r="D45" s="377"/>
      <c r="E45" s="406"/>
      <c r="F45" s="377"/>
      <c r="G45" s="409"/>
      <c r="H45" s="410" t="s">
        <v>318</v>
      </c>
      <c r="I45" s="411"/>
      <c r="J45" s="411"/>
      <c r="K45" s="411"/>
      <c r="L45" s="411"/>
      <c r="M45" s="411"/>
      <c r="N45" s="411"/>
      <c r="O45" s="412"/>
      <c r="P45" s="199">
        <f>SUM(P39:P44)</f>
        <v>80000</v>
      </c>
      <c r="Q45" s="147"/>
      <c r="R45" s="147"/>
      <c r="S45" s="147"/>
      <c r="T45" s="173"/>
      <c r="U45" s="173"/>
      <c r="V45" s="173"/>
      <c r="W45" s="173"/>
      <c r="X45" s="173"/>
      <c r="Y45" s="173"/>
      <c r="Z45" s="173"/>
      <c r="AA45" s="173"/>
      <c r="AB45" s="148"/>
      <c r="AC45" s="148"/>
      <c r="AD45" s="147"/>
      <c r="AE45" s="147"/>
    </row>
    <row r="46" spans="2:31" ht="63.75" customHeight="1" x14ac:dyDescent="0.25">
      <c r="B46" s="367"/>
      <c r="C46" s="367"/>
      <c r="D46" s="377"/>
      <c r="E46" s="378" t="s">
        <v>171</v>
      </c>
      <c r="F46" s="377"/>
      <c r="G46" s="376" t="s">
        <v>172</v>
      </c>
      <c r="H46" s="369">
        <v>10</v>
      </c>
      <c r="I46" s="165" t="s">
        <v>173</v>
      </c>
      <c r="J46" s="369">
        <v>21.4</v>
      </c>
      <c r="K46" s="367" t="s">
        <v>174</v>
      </c>
      <c r="L46" s="371" t="s">
        <v>175</v>
      </c>
      <c r="M46" s="367" t="s">
        <v>176</v>
      </c>
      <c r="N46" s="369">
        <v>3</v>
      </c>
      <c r="O46" s="369">
        <v>3</v>
      </c>
      <c r="P46" s="158">
        <v>110000</v>
      </c>
      <c r="Q46" s="147"/>
      <c r="R46" s="147"/>
      <c r="S46" s="147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359" t="s">
        <v>327</v>
      </c>
    </row>
    <row r="47" spans="2:31" ht="51" x14ac:dyDescent="0.25">
      <c r="B47" s="367"/>
      <c r="C47" s="367"/>
      <c r="D47" s="377"/>
      <c r="E47" s="378"/>
      <c r="F47" s="377"/>
      <c r="G47" s="376"/>
      <c r="H47" s="369"/>
      <c r="I47" s="165" t="s">
        <v>177</v>
      </c>
      <c r="J47" s="369"/>
      <c r="K47" s="367"/>
      <c r="L47" s="371"/>
      <c r="M47" s="367"/>
      <c r="N47" s="369"/>
      <c r="O47" s="369"/>
      <c r="P47" s="158">
        <v>25000</v>
      </c>
      <c r="Q47" s="147"/>
      <c r="R47" s="147"/>
      <c r="S47" s="147"/>
      <c r="T47" s="148"/>
      <c r="U47" s="148"/>
      <c r="V47" s="147"/>
      <c r="W47" s="147"/>
      <c r="X47" s="147"/>
      <c r="Y47" s="147"/>
      <c r="Z47" s="147"/>
      <c r="AA47" s="147"/>
      <c r="AB47" s="147"/>
      <c r="AC47" s="147"/>
      <c r="AD47" s="147"/>
      <c r="AE47" s="360"/>
    </row>
    <row r="48" spans="2:31" ht="51" x14ac:dyDescent="0.25">
      <c r="B48" s="367"/>
      <c r="C48" s="367"/>
      <c r="D48" s="377"/>
      <c r="E48" s="378"/>
      <c r="F48" s="377"/>
      <c r="G48" s="376"/>
      <c r="H48" s="369"/>
      <c r="I48" s="165" t="s">
        <v>178</v>
      </c>
      <c r="J48" s="369"/>
      <c r="K48" s="367"/>
      <c r="L48" s="371"/>
      <c r="M48" s="367"/>
      <c r="N48" s="369"/>
      <c r="O48" s="369"/>
      <c r="P48" s="158">
        <v>20000</v>
      </c>
      <c r="Q48" s="147"/>
      <c r="R48" s="147"/>
      <c r="S48" s="147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360"/>
    </row>
    <row r="49" spans="2:31" ht="51" x14ac:dyDescent="0.25">
      <c r="B49" s="367"/>
      <c r="C49" s="367"/>
      <c r="D49" s="377"/>
      <c r="E49" s="378"/>
      <c r="F49" s="377"/>
      <c r="G49" s="376"/>
      <c r="H49" s="369"/>
      <c r="I49" s="165" t="s">
        <v>179</v>
      </c>
      <c r="J49" s="369"/>
      <c r="K49" s="367"/>
      <c r="L49" s="371"/>
      <c r="M49" s="367"/>
      <c r="N49" s="369"/>
      <c r="O49" s="369"/>
      <c r="P49" s="158">
        <v>20000</v>
      </c>
      <c r="Q49" s="147"/>
      <c r="R49" s="147"/>
      <c r="S49" s="147"/>
      <c r="T49" s="148"/>
      <c r="U49" s="148"/>
      <c r="V49" s="147"/>
      <c r="W49" s="147"/>
      <c r="X49" s="147"/>
      <c r="Y49" s="147"/>
      <c r="Z49" s="147"/>
      <c r="AA49" s="147"/>
      <c r="AB49" s="147"/>
      <c r="AC49" s="147"/>
      <c r="AD49" s="147"/>
      <c r="AE49" s="360"/>
    </row>
    <row r="50" spans="2:31" ht="51" x14ac:dyDescent="0.25">
      <c r="B50" s="367"/>
      <c r="C50" s="367"/>
      <c r="D50" s="377"/>
      <c r="E50" s="378"/>
      <c r="F50" s="377"/>
      <c r="G50" s="376"/>
      <c r="H50" s="369"/>
      <c r="I50" s="151" t="s">
        <v>320</v>
      </c>
      <c r="J50" s="369">
        <v>21.4</v>
      </c>
      <c r="K50" s="367" t="s">
        <v>180</v>
      </c>
      <c r="L50" s="371" t="s">
        <v>181</v>
      </c>
      <c r="M50" s="367" t="s">
        <v>53</v>
      </c>
      <c r="N50" s="369">
        <v>1</v>
      </c>
      <c r="O50" s="369">
        <v>1</v>
      </c>
      <c r="P50" s="158">
        <v>125000</v>
      </c>
      <c r="Q50" s="147"/>
      <c r="R50" s="147"/>
      <c r="S50" s="147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360"/>
    </row>
    <row r="51" spans="2:31" ht="51" x14ac:dyDescent="0.25">
      <c r="B51" s="367"/>
      <c r="C51" s="367"/>
      <c r="D51" s="377"/>
      <c r="E51" s="378"/>
      <c r="F51" s="377"/>
      <c r="G51" s="376"/>
      <c r="H51" s="369"/>
      <c r="I51" s="151" t="s">
        <v>182</v>
      </c>
      <c r="J51" s="369"/>
      <c r="K51" s="367"/>
      <c r="L51" s="371"/>
      <c r="M51" s="367"/>
      <c r="N51" s="369"/>
      <c r="O51" s="369"/>
      <c r="P51" s="158">
        <v>20000</v>
      </c>
      <c r="Q51" s="147"/>
      <c r="R51" s="147"/>
      <c r="S51" s="147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360"/>
    </row>
    <row r="52" spans="2:31" ht="51" x14ac:dyDescent="0.25">
      <c r="B52" s="367"/>
      <c r="C52" s="367"/>
      <c r="D52" s="377"/>
      <c r="E52" s="378"/>
      <c r="F52" s="377"/>
      <c r="G52" s="376"/>
      <c r="H52" s="369"/>
      <c r="I52" s="151" t="s">
        <v>183</v>
      </c>
      <c r="J52" s="369"/>
      <c r="K52" s="367"/>
      <c r="L52" s="371"/>
      <c r="M52" s="367"/>
      <c r="N52" s="369"/>
      <c r="O52" s="369"/>
      <c r="P52" s="158">
        <v>10000</v>
      </c>
      <c r="Q52" s="147"/>
      <c r="R52" s="147"/>
      <c r="S52" s="147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360"/>
    </row>
    <row r="53" spans="2:31" ht="51" x14ac:dyDescent="0.25">
      <c r="B53" s="367"/>
      <c r="C53" s="367"/>
      <c r="D53" s="377"/>
      <c r="E53" s="378"/>
      <c r="F53" s="377"/>
      <c r="G53" s="376"/>
      <c r="H53" s="369"/>
      <c r="I53" s="151" t="s">
        <v>184</v>
      </c>
      <c r="J53" s="369"/>
      <c r="K53" s="367"/>
      <c r="L53" s="371"/>
      <c r="M53" s="367"/>
      <c r="N53" s="369"/>
      <c r="O53" s="369"/>
      <c r="P53" s="158">
        <v>20000</v>
      </c>
      <c r="Q53" s="147"/>
      <c r="R53" s="147"/>
      <c r="S53" s="147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360"/>
    </row>
    <row r="54" spans="2:31" ht="51" x14ac:dyDescent="0.25">
      <c r="B54" s="367"/>
      <c r="C54" s="367"/>
      <c r="D54" s="377"/>
      <c r="E54" s="378"/>
      <c r="F54" s="377"/>
      <c r="G54" s="376"/>
      <c r="H54" s="369"/>
      <c r="I54" s="151" t="s">
        <v>216</v>
      </c>
      <c r="J54" s="369">
        <v>8.1</v>
      </c>
      <c r="K54" s="367" t="s">
        <v>186</v>
      </c>
      <c r="L54" s="371" t="s">
        <v>187</v>
      </c>
      <c r="M54" s="367" t="s">
        <v>188</v>
      </c>
      <c r="N54" s="369">
        <v>0</v>
      </c>
      <c r="O54" s="369">
        <v>1</v>
      </c>
      <c r="P54" s="158">
        <v>20000</v>
      </c>
      <c r="Q54" s="147"/>
      <c r="R54" s="147"/>
      <c r="S54" s="147"/>
      <c r="T54" s="147"/>
      <c r="U54" s="173"/>
      <c r="V54" s="173"/>
      <c r="W54" s="173"/>
      <c r="X54" s="173"/>
      <c r="Y54" s="173"/>
      <c r="Z54" s="150"/>
      <c r="AA54" s="150"/>
      <c r="AB54" s="150"/>
      <c r="AC54" s="150"/>
      <c r="AD54" s="147"/>
      <c r="AE54" s="360"/>
    </row>
    <row r="55" spans="2:31" ht="51" x14ac:dyDescent="0.25">
      <c r="B55" s="367"/>
      <c r="C55" s="367"/>
      <c r="D55" s="377"/>
      <c r="E55" s="378"/>
      <c r="F55" s="377"/>
      <c r="G55" s="376"/>
      <c r="H55" s="369"/>
      <c r="I55" s="151" t="s">
        <v>185</v>
      </c>
      <c r="J55" s="369"/>
      <c r="K55" s="367"/>
      <c r="L55" s="371"/>
      <c r="M55" s="367"/>
      <c r="N55" s="369"/>
      <c r="O55" s="369"/>
      <c r="P55" s="158">
        <v>20000</v>
      </c>
      <c r="Q55" s="147"/>
      <c r="R55" s="147"/>
      <c r="S55" s="147"/>
      <c r="T55" s="147"/>
      <c r="U55" s="173"/>
      <c r="V55" s="173"/>
      <c r="W55" s="173"/>
      <c r="X55" s="173"/>
      <c r="Y55" s="173"/>
      <c r="Z55" s="150"/>
      <c r="AA55" s="150"/>
      <c r="AB55" s="150"/>
      <c r="AC55" s="150"/>
      <c r="AD55" s="147"/>
      <c r="AE55" s="360"/>
    </row>
    <row r="56" spans="2:31" ht="51" x14ac:dyDescent="0.25">
      <c r="B56" s="367"/>
      <c r="C56" s="367"/>
      <c r="D56" s="377"/>
      <c r="E56" s="378"/>
      <c r="F56" s="377"/>
      <c r="G56" s="376"/>
      <c r="H56" s="369"/>
      <c r="I56" s="151" t="s">
        <v>189</v>
      </c>
      <c r="J56" s="369"/>
      <c r="K56" s="367"/>
      <c r="L56" s="371"/>
      <c r="M56" s="367"/>
      <c r="N56" s="369"/>
      <c r="O56" s="369"/>
      <c r="P56" s="158">
        <v>25000</v>
      </c>
      <c r="Q56" s="147"/>
      <c r="R56" s="147"/>
      <c r="S56" s="147"/>
      <c r="T56" s="147"/>
      <c r="U56" s="150"/>
      <c r="V56" s="148"/>
      <c r="W56" s="148"/>
      <c r="X56" s="148"/>
      <c r="Y56" s="148"/>
      <c r="Z56" s="148"/>
      <c r="AA56" s="148"/>
      <c r="AB56" s="148"/>
      <c r="AC56" s="148"/>
      <c r="AD56" s="147"/>
      <c r="AE56" s="360"/>
    </row>
    <row r="57" spans="2:31" ht="51" customHeight="1" x14ac:dyDescent="0.25">
      <c r="B57" s="367"/>
      <c r="C57" s="367"/>
      <c r="D57" s="377"/>
      <c r="E57" s="378"/>
      <c r="F57" s="377"/>
      <c r="G57" s="376"/>
      <c r="H57" s="369"/>
      <c r="I57" s="165" t="s">
        <v>217</v>
      </c>
      <c r="J57" s="369">
        <v>6.5</v>
      </c>
      <c r="K57" s="160"/>
      <c r="L57" s="164"/>
      <c r="M57" s="160"/>
      <c r="N57" s="152"/>
      <c r="O57" s="152"/>
      <c r="P57" s="158">
        <v>30000</v>
      </c>
      <c r="Q57" s="147"/>
      <c r="R57" s="147"/>
      <c r="S57" s="147"/>
      <c r="T57" s="147"/>
      <c r="U57" s="150"/>
      <c r="V57" s="148"/>
      <c r="W57" s="148"/>
      <c r="X57" s="148"/>
      <c r="Y57" s="148"/>
      <c r="Z57" s="148"/>
      <c r="AA57" s="148"/>
      <c r="AB57" s="148"/>
      <c r="AC57" s="148"/>
      <c r="AD57" s="147"/>
      <c r="AE57" s="360"/>
    </row>
    <row r="58" spans="2:31" ht="51" x14ac:dyDescent="0.25">
      <c r="B58" s="367"/>
      <c r="C58" s="367"/>
      <c r="D58" s="377"/>
      <c r="E58" s="378"/>
      <c r="F58" s="377"/>
      <c r="G58" s="376"/>
      <c r="H58" s="369"/>
      <c r="I58" s="165" t="s">
        <v>190</v>
      </c>
      <c r="J58" s="369"/>
      <c r="K58" s="367" t="s">
        <v>191</v>
      </c>
      <c r="L58" s="371" t="s">
        <v>192</v>
      </c>
      <c r="M58" s="367" t="s">
        <v>193</v>
      </c>
      <c r="N58" s="369">
        <v>1</v>
      </c>
      <c r="O58" s="369">
        <v>2</v>
      </c>
      <c r="P58" s="158">
        <v>30000</v>
      </c>
      <c r="Q58" s="147"/>
      <c r="R58" s="147"/>
      <c r="S58" s="147"/>
      <c r="T58" s="150"/>
      <c r="U58" s="150"/>
      <c r="V58" s="173"/>
      <c r="W58" s="148"/>
      <c r="X58" s="148"/>
      <c r="Y58" s="148"/>
      <c r="Z58" s="148"/>
      <c r="AA58" s="148"/>
      <c r="AB58" s="150"/>
      <c r="AC58" s="150"/>
      <c r="AD58" s="147"/>
      <c r="AE58" s="360"/>
    </row>
    <row r="59" spans="2:31" ht="51" x14ac:dyDescent="0.25">
      <c r="B59" s="367"/>
      <c r="C59" s="367"/>
      <c r="D59" s="377"/>
      <c r="E59" s="378"/>
      <c r="F59" s="377"/>
      <c r="G59" s="376"/>
      <c r="H59" s="369"/>
      <c r="I59" s="165" t="s">
        <v>194</v>
      </c>
      <c r="J59" s="152"/>
      <c r="K59" s="367"/>
      <c r="L59" s="371"/>
      <c r="M59" s="367"/>
      <c r="N59" s="369"/>
      <c r="O59" s="369"/>
      <c r="P59" s="158"/>
      <c r="Q59" s="147"/>
      <c r="R59" s="147"/>
      <c r="S59" s="147"/>
      <c r="T59" s="147"/>
      <c r="U59" s="150"/>
      <c r="V59" s="150"/>
      <c r="W59" s="150"/>
      <c r="X59" s="150"/>
      <c r="Y59" s="150"/>
      <c r="Z59" s="150"/>
      <c r="AA59" s="150"/>
      <c r="AB59" s="150"/>
      <c r="AC59" s="147"/>
      <c r="AD59" s="147"/>
      <c r="AE59" s="360"/>
    </row>
    <row r="60" spans="2:31" ht="51" x14ac:dyDescent="0.25">
      <c r="B60" s="367"/>
      <c r="C60" s="367"/>
      <c r="D60" s="377"/>
      <c r="E60" s="378"/>
      <c r="F60" s="377"/>
      <c r="G60" s="376"/>
      <c r="H60" s="369"/>
      <c r="I60" s="151" t="s">
        <v>195</v>
      </c>
      <c r="J60" s="152">
        <v>2.2000000000000002</v>
      </c>
      <c r="K60" s="367"/>
      <c r="L60" s="371"/>
      <c r="M60" s="367"/>
      <c r="N60" s="369"/>
      <c r="O60" s="369"/>
      <c r="P60" s="158">
        <v>20000</v>
      </c>
      <c r="Q60" s="147"/>
      <c r="R60" s="147"/>
      <c r="S60" s="147"/>
      <c r="T60" s="147"/>
      <c r="U60" s="147"/>
      <c r="V60" s="148"/>
      <c r="W60" s="148"/>
      <c r="X60" s="148"/>
      <c r="Y60" s="148"/>
      <c r="Z60" s="148"/>
      <c r="AA60" s="150"/>
      <c r="AB60" s="150"/>
      <c r="AC60" s="147"/>
      <c r="AD60" s="147"/>
      <c r="AE60" s="360"/>
    </row>
    <row r="61" spans="2:31" ht="51" x14ac:dyDescent="0.25">
      <c r="B61" s="367"/>
      <c r="C61" s="367"/>
      <c r="D61" s="377"/>
      <c r="E61" s="378"/>
      <c r="F61" s="377"/>
      <c r="G61" s="376"/>
      <c r="H61" s="369"/>
      <c r="I61" s="151" t="s">
        <v>196</v>
      </c>
      <c r="J61" s="152"/>
      <c r="K61" s="367"/>
      <c r="L61" s="371"/>
      <c r="M61" s="367"/>
      <c r="N61" s="369"/>
      <c r="O61" s="369"/>
      <c r="P61" s="158"/>
      <c r="Q61" s="147"/>
      <c r="R61" s="147"/>
      <c r="S61" s="147"/>
      <c r="T61" s="147"/>
      <c r="U61" s="147"/>
      <c r="V61" s="147"/>
      <c r="W61" s="150"/>
      <c r="X61" s="150"/>
      <c r="Y61" s="150"/>
      <c r="Z61" s="150"/>
      <c r="AA61" s="150"/>
      <c r="AB61" s="150"/>
      <c r="AC61" s="147"/>
      <c r="AD61" s="147"/>
      <c r="AE61" s="360"/>
    </row>
    <row r="62" spans="2:31" ht="178.5" x14ac:dyDescent="0.25">
      <c r="B62" s="367"/>
      <c r="C62" s="367"/>
      <c r="D62" s="377"/>
      <c r="E62" s="378"/>
      <c r="F62" s="377"/>
      <c r="G62" s="376"/>
      <c r="H62" s="369"/>
      <c r="I62" s="151" t="s">
        <v>197</v>
      </c>
      <c r="J62" s="152">
        <v>8.6</v>
      </c>
      <c r="K62" s="367"/>
      <c r="L62" s="371"/>
      <c r="M62" s="367"/>
      <c r="N62" s="369"/>
      <c r="O62" s="369"/>
      <c r="P62" s="158">
        <v>70000</v>
      </c>
      <c r="Q62" s="147"/>
      <c r="R62" s="147"/>
      <c r="S62" s="147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360"/>
    </row>
    <row r="63" spans="2:31" ht="51" customHeight="1" x14ac:dyDescent="0.25">
      <c r="B63" s="367"/>
      <c r="C63" s="367"/>
      <c r="D63" s="377"/>
      <c r="E63" s="378"/>
      <c r="F63" s="377"/>
      <c r="G63" s="376"/>
      <c r="H63" s="369"/>
      <c r="I63" s="160" t="s">
        <v>206</v>
      </c>
      <c r="J63" s="369">
        <v>11.3</v>
      </c>
      <c r="K63" s="367" t="s">
        <v>199</v>
      </c>
      <c r="L63" s="371" t="s">
        <v>200</v>
      </c>
      <c r="M63" s="367" t="s">
        <v>188</v>
      </c>
      <c r="N63" s="369">
        <v>0</v>
      </c>
      <c r="O63" s="369">
        <v>1</v>
      </c>
      <c r="P63" s="349">
        <v>150000</v>
      </c>
      <c r="Q63" s="147"/>
      <c r="R63" s="147"/>
      <c r="S63" s="147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360"/>
    </row>
    <row r="64" spans="2:31" ht="51" x14ac:dyDescent="0.25">
      <c r="B64" s="367"/>
      <c r="C64" s="367"/>
      <c r="D64" s="377"/>
      <c r="E64" s="378"/>
      <c r="F64" s="377"/>
      <c r="G64" s="376"/>
      <c r="H64" s="369"/>
      <c r="I64" s="160" t="s">
        <v>207</v>
      </c>
      <c r="J64" s="369"/>
      <c r="K64" s="367"/>
      <c r="L64" s="371"/>
      <c r="M64" s="367"/>
      <c r="N64" s="369"/>
      <c r="O64" s="369"/>
      <c r="P64" s="350"/>
      <c r="Q64" s="147"/>
      <c r="R64" s="147"/>
      <c r="S64" s="147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360"/>
    </row>
    <row r="65" spans="2:31" ht="51" x14ac:dyDescent="0.25">
      <c r="B65" s="367"/>
      <c r="C65" s="367"/>
      <c r="D65" s="377"/>
      <c r="E65" s="378"/>
      <c r="F65" s="377"/>
      <c r="G65" s="376"/>
      <c r="H65" s="369"/>
      <c r="I65" s="160" t="s">
        <v>198</v>
      </c>
      <c r="J65" s="369"/>
      <c r="K65" s="367"/>
      <c r="L65" s="371"/>
      <c r="M65" s="367"/>
      <c r="N65" s="369"/>
      <c r="O65" s="369"/>
      <c r="P65" s="351"/>
      <c r="Q65" s="147"/>
      <c r="R65" s="147"/>
      <c r="S65" s="147"/>
      <c r="T65" s="147"/>
      <c r="U65" s="148"/>
      <c r="V65" s="148"/>
      <c r="W65" s="148"/>
      <c r="X65" s="148"/>
      <c r="Y65" s="148"/>
      <c r="Z65" s="148"/>
      <c r="AA65" s="148"/>
      <c r="AB65" s="148"/>
      <c r="AC65" s="148"/>
      <c r="AD65" s="147"/>
      <c r="AE65" s="360"/>
    </row>
    <row r="66" spans="2:31" ht="51" x14ac:dyDescent="0.25">
      <c r="B66" s="367"/>
      <c r="C66" s="367"/>
      <c r="D66" s="377"/>
      <c r="E66" s="378"/>
      <c r="F66" s="377"/>
      <c r="G66" s="376"/>
      <c r="H66" s="369"/>
      <c r="I66" s="151" t="s">
        <v>201</v>
      </c>
      <c r="J66" s="369"/>
      <c r="K66" s="367" t="s">
        <v>202</v>
      </c>
      <c r="L66" s="371" t="s">
        <v>200</v>
      </c>
      <c r="M66" s="367" t="s">
        <v>188</v>
      </c>
      <c r="N66" s="369">
        <v>0</v>
      </c>
      <c r="O66" s="369">
        <v>1</v>
      </c>
      <c r="P66" s="158"/>
      <c r="Q66" s="147"/>
      <c r="R66" s="147"/>
      <c r="S66" s="147"/>
      <c r="T66" s="147"/>
      <c r="U66" s="148"/>
      <c r="V66" s="148"/>
      <c r="W66" s="148"/>
      <c r="X66" s="148"/>
      <c r="Y66" s="148"/>
      <c r="Z66" s="148"/>
      <c r="AA66" s="148"/>
      <c r="AB66" s="148"/>
      <c r="AC66" s="148"/>
      <c r="AD66" s="147"/>
      <c r="AE66" s="360"/>
    </row>
    <row r="67" spans="2:31" ht="38.25" x14ac:dyDescent="0.25">
      <c r="B67" s="367"/>
      <c r="C67" s="367"/>
      <c r="D67" s="377"/>
      <c r="E67" s="378"/>
      <c r="F67" s="377"/>
      <c r="G67" s="376"/>
      <c r="H67" s="369"/>
      <c r="I67" s="151" t="s">
        <v>203</v>
      </c>
      <c r="J67" s="369"/>
      <c r="K67" s="367"/>
      <c r="L67" s="371"/>
      <c r="M67" s="367"/>
      <c r="N67" s="369"/>
      <c r="O67" s="369"/>
      <c r="P67" s="158"/>
      <c r="Q67" s="147"/>
      <c r="R67" s="147"/>
      <c r="S67" s="147"/>
      <c r="T67" s="147"/>
      <c r="U67" s="148"/>
      <c r="V67" s="148"/>
      <c r="W67" s="150"/>
      <c r="X67" s="150"/>
      <c r="Y67" s="150"/>
      <c r="Z67" s="150"/>
      <c r="AA67" s="150"/>
      <c r="AB67" s="150"/>
      <c r="AC67" s="150"/>
      <c r="AD67" s="147"/>
      <c r="AE67" s="360"/>
    </row>
    <row r="68" spans="2:31" ht="51" x14ac:dyDescent="0.25">
      <c r="B68" s="367"/>
      <c r="C68" s="367"/>
      <c r="D68" s="377"/>
      <c r="E68" s="378"/>
      <c r="F68" s="377"/>
      <c r="G68" s="376"/>
      <c r="H68" s="369"/>
      <c r="I68" s="151" t="s">
        <v>204</v>
      </c>
      <c r="J68" s="369"/>
      <c r="K68" s="367"/>
      <c r="L68" s="371"/>
      <c r="M68" s="367"/>
      <c r="N68" s="369"/>
      <c r="O68" s="369"/>
      <c r="P68" s="158"/>
      <c r="Q68" s="147"/>
      <c r="R68" s="147"/>
      <c r="S68" s="147"/>
      <c r="T68" s="147"/>
      <c r="U68" s="147"/>
      <c r="V68" s="148"/>
      <c r="W68" s="148"/>
      <c r="X68" s="148"/>
      <c r="Y68" s="148"/>
      <c r="Z68" s="148"/>
      <c r="AA68" s="148"/>
      <c r="AB68" s="148"/>
      <c r="AC68" s="148"/>
      <c r="AD68" s="147"/>
      <c r="AE68" s="360"/>
    </row>
    <row r="69" spans="2:31" ht="127.5" x14ac:dyDescent="0.25">
      <c r="B69" s="367"/>
      <c r="C69" s="367"/>
      <c r="D69" s="377"/>
      <c r="E69" s="378"/>
      <c r="F69" s="377"/>
      <c r="G69" s="376"/>
      <c r="H69" s="369"/>
      <c r="I69" s="151" t="s">
        <v>208</v>
      </c>
      <c r="J69" s="161"/>
      <c r="K69" s="166" t="s">
        <v>209</v>
      </c>
      <c r="L69" s="50"/>
      <c r="M69" s="50"/>
      <c r="N69" s="50">
        <v>0</v>
      </c>
      <c r="O69" s="50">
        <v>1</v>
      </c>
      <c r="P69" s="158"/>
      <c r="Q69" s="50"/>
      <c r="R69" s="50"/>
      <c r="S69" s="50"/>
      <c r="T69" s="50"/>
      <c r="U69" s="176"/>
      <c r="V69" s="176"/>
      <c r="W69" s="176"/>
      <c r="X69" s="176"/>
      <c r="Y69" s="176"/>
      <c r="Z69" s="176"/>
      <c r="AA69" s="176"/>
      <c r="AB69" s="176"/>
      <c r="AC69" s="176"/>
      <c r="AD69" s="50"/>
      <c r="AE69" s="360"/>
    </row>
    <row r="70" spans="2:31" ht="114.75" x14ac:dyDescent="0.25">
      <c r="B70" s="367"/>
      <c r="C70" s="367"/>
      <c r="D70" s="377"/>
      <c r="E70" s="378"/>
      <c r="F70" s="377"/>
      <c r="G70" s="376"/>
      <c r="H70" s="369"/>
      <c r="I70" s="165" t="s">
        <v>210</v>
      </c>
      <c r="J70" s="180">
        <v>11.1</v>
      </c>
      <c r="K70" s="165" t="s">
        <v>212</v>
      </c>
      <c r="L70" s="180"/>
      <c r="M70" s="180"/>
      <c r="N70" s="180">
        <v>0</v>
      </c>
      <c r="O70" s="180">
        <v>1</v>
      </c>
      <c r="P70" s="158">
        <v>100000</v>
      </c>
      <c r="Q70" s="50"/>
      <c r="R70" s="50"/>
      <c r="S70" s="50"/>
      <c r="T70" s="50"/>
      <c r="U70" s="176"/>
      <c r="V70" s="176"/>
      <c r="W70" s="176"/>
      <c r="X70" s="176"/>
      <c r="Y70" s="176"/>
      <c r="Z70" s="176"/>
      <c r="AA70" s="176"/>
      <c r="AB70" s="176"/>
      <c r="AC70" s="176"/>
      <c r="AD70" s="50"/>
      <c r="AE70" s="360"/>
    </row>
    <row r="71" spans="2:31" ht="102" x14ac:dyDescent="0.25">
      <c r="B71" s="367"/>
      <c r="C71" s="367"/>
      <c r="D71" s="377"/>
      <c r="E71" s="378"/>
      <c r="F71" s="377"/>
      <c r="G71" s="376"/>
      <c r="H71" s="369"/>
      <c r="I71" s="165" t="s">
        <v>211</v>
      </c>
      <c r="J71" s="180"/>
      <c r="K71" s="165" t="s">
        <v>213</v>
      </c>
      <c r="L71" s="180"/>
      <c r="M71" s="180"/>
      <c r="N71" s="180">
        <v>0</v>
      </c>
      <c r="O71" s="180">
        <v>1</v>
      </c>
      <c r="P71" s="158"/>
      <c r="Q71" s="50"/>
      <c r="R71" s="50"/>
      <c r="S71" s="50"/>
      <c r="T71" s="50"/>
      <c r="U71" s="176"/>
      <c r="V71" s="176"/>
      <c r="W71" s="176"/>
      <c r="X71" s="176"/>
      <c r="Y71" s="176"/>
      <c r="Z71" s="176"/>
      <c r="AA71" s="176"/>
      <c r="AB71" s="176"/>
      <c r="AC71" s="176"/>
      <c r="AD71" s="50"/>
      <c r="AE71" s="360"/>
    </row>
    <row r="72" spans="2:31" ht="127.5" x14ac:dyDescent="0.25">
      <c r="B72" s="367"/>
      <c r="C72" s="367"/>
      <c r="D72" s="377"/>
      <c r="E72" s="378"/>
      <c r="F72" s="377"/>
      <c r="G72" s="376"/>
      <c r="H72" s="369"/>
      <c r="I72" s="165" t="s">
        <v>214</v>
      </c>
      <c r="J72" s="180">
        <v>9.4</v>
      </c>
      <c r="K72" s="165" t="s">
        <v>215</v>
      </c>
      <c r="L72" s="180"/>
      <c r="M72" s="180"/>
      <c r="N72" s="180">
        <v>0</v>
      </c>
      <c r="O72" s="180">
        <v>1</v>
      </c>
      <c r="P72" s="158">
        <v>85000</v>
      </c>
      <c r="Q72" s="50"/>
      <c r="R72" s="50"/>
      <c r="S72" s="50"/>
      <c r="T72" s="50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360"/>
    </row>
    <row r="73" spans="2:31" x14ac:dyDescent="0.25">
      <c r="B73" s="421" t="s">
        <v>318</v>
      </c>
      <c r="C73" s="422"/>
      <c r="D73" s="422"/>
      <c r="E73" s="422"/>
      <c r="F73" s="422"/>
      <c r="G73" s="422"/>
      <c r="H73" s="422"/>
      <c r="I73" s="422"/>
      <c r="J73" s="422"/>
      <c r="K73" s="422"/>
      <c r="L73" s="422"/>
      <c r="M73" s="422"/>
      <c r="N73" s="422"/>
      <c r="O73" s="423"/>
      <c r="P73" s="185">
        <f>SUM(P46:P72)</f>
        <v>900000</v>
      </c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360"/>
    </row>
    <row r="74" spans="2:31" ht="114.75" x14ac:dyDescent="0.25">
      <c r="B74" s="367" t="s">
        <v>45</v>
      </c>
      <c r="C74" s="367" t="s">
        <v>218</v>
      </c>
      <c r="D74" s="367" t="s">
        <v>219</v>
      </c>
      <c r="E74" s="365" t="s">
        <v>220</v>
      </c>
      <c r="F74" s="147"/>
      <c r="G74" s="374" t="s">
        <v>221</v>
      </c>
      <c r="H74" s="369">
        <v>15</v>
      </c>
      <c r="I74" s="195" t="s">
        <v>222</v>
      </c>
      <c r="J74" s="369">
        <v>17</v>
      </c>
      <c r="K74" s="367" t="s">
        <v>223</v>
      </c>
      <c r="L74" s="371" t="s">
        <v>224</v>
      </c>
      <c r="M74" s="367" t="s">
        <v>225</v>
      </c>
      <c r="N74" s="370">
        <v>40</v>
      </c>
      <c r="O74" s="372">
        <v>60</v>
      </c>
      <c r="P74" s="158">
        <v>30000</v>
      </c>
      <c r="Q74" s="147"/>
      <c r="R74" s="147"/>
      <c r="S74" s="147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360"/>
    </row>
    <row r="75" spans="2:31" ht="114.75" x14ac:dyDescent="0.25">
      <c r="B75" s="367"/>
      <c r="C75" s="367"/>
      <c r="D75" s="367"/>
      <c r="E75" s="365"/>
      <c r="F75" s="147"/>
      <c r="G75" s="374"/>
      <c r="H75" s="369"/>
      <c r="I75" s="195" t="s">
        <v>226</v>
      </c>
      <c r="J75" s="369"/>
      <c r="K75" s="367"/>
      <c r="L75" s="371"/>
      <c r="M75" s="367"/>
      <c r="N75" s="370"/>
      <c r="O75" s="372"/>
      <c r="P75" s="158">
        <v>15000</v>
      </c>
      <c r="Q75" s="147"/>
      <c r="R75" s="147"/>
      <c r="S75" s="147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360"/>
    </row>
    <row r="76" spans="2:31" ht="102" x14ac:dyDescent="0.25">
      <c r="B76" s="367"/>
      <c r="C76" s="367"/>
      <c r="D76" s="367"/>
      <c r="E76" s="365"/>
      <c r="F76" s="147"/>
      <c r="G76" s="374"/>
      <c r="H76" s="369"/>
      <c r="I76" s="195" t="s">
        <v>227</v>
      </c>
      <c r="J76" s="369"/>
      <c r="K76" s="367"/>
      <c r="L76" s="371"/>
      <c r="M76" s="367"/>
      <c r="N76" s="370"/>
      <c r="O76" s="372"/>
      <c r="P76" s="158">
        <v>20000</v>
      </c>
      <c r="Q76" s="147"/>
      <c r="R76" s="147"/>
      <c r="S76" s="147"/>
      <c r="T76" s="147"/>
      <c r="U76" s="148"/>
      <c r="V76" s="148"/>
      <c r="W76" s="148"/>
      <c r="X76" s="147"/>
      <c r="Y76" s="147"/>
      <c r="Z76" s="147"/>
      <c r="AA76" s="147"/>
      <c r="AB76" s="147"/>
      <c r="AC76" s="147"/>
      <c r="AD76" s="147"/>
      <c r="AE76" s="360"/>
    </row>
    <row r="77" spans="2:31" ht="114.75" x14ac:dyDescent="0.25">
      <c r="B77" s="367"/>
      <c r="C77" s="367"/>
      <c r="D77" s="367"/>
      <c r="E77" s="365"/>
      <c r="F77" s="147"/>
      <c r="G77" s="374"/>
      <c r="H77" s="369"/>
      <c r="I77" s="195" t="s">
        <v>228</v>
      </c>
      <c r="J77" s="369"/>
      <c r="K77" s="367"/>
      <c r="L77" s="371"/>
      <c r="M77" s="367"/>
      <c r="N77" s="370"/>
      <c r="O77" s="372"/>
      <c r="P77" s="158">
        <v>20000</v>
      </c>
      <c r="Q77" s="147"/>
      <c r="R77" s="147"/>
      <c r="S77" s="147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7"/>
      <c r="AE77" s="360"/>
    </row>
    <row r="78" spans="2:31" ht="140.25" x14ac:dyDescent="0.25">
      <c r="B78" s="367"/>
      <c r="C78" s="367"/>
      <c r="D78" s="367"/>
      <c r="E78" s="365"/>
      <c r="F78" s="373" t="s">
        <v>229</v>
      </c>
      <c r="G78" s="374"/>
      <c r="H78" s="369"/>
      <c r="I78" s="192" t="s">
        <v>230</v>
      </c>
      <c r="J78" s="191">
        <v>4</v>
      </c>
      <c r="K78" s="367" t="s">
        <v>231</v>
      </c>
      <c r="L78" s="371" t="s">
        <v>232</v>
      </c>
      <c r="M78" s="367" t="s">
        <v>53</v>
      </c>
      <c r="N78" s="370">
        <v>0</v>
      </c>
      <c r="O78" s="369">
        <v>1</v>
      </c>
      <c r="P78" s="158">
        <v>20000</v>
      </c>
      <c r="Q78" s="147"/>
      <c r="R78" s="147"/>
      <c r="S78" s="150"/>
      <c r="T78" s="150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360"/>
    </row>
    <row r="79" spans="2:31" ht="102" x14ac:dyDescent="0.25">
      <c r="B79" s="367"/>
      <c r="C79" s="367"/>
      <c r="D79" s="367"/>
      <c r="E79" s="365"/>
      <c r="F79" s="373"/>
      <c r="G79" s="374"/>
      <c r="H79" s="369"/>
      <c r="I79" s="192" t="s">
        <v>233</v>
      </c>
      <c r="J79" s="191">
        <v>10</v>
      </c>
      <c r="K79" s="367"/>
      <c r="L79" s="371"/>
      <c r="M79" s="367"/>
      <c r="N79" s="370"/>
      <c r="O79" s="369"/>
      <c r="P79" s="158">
        <v>50000</v>
      </c>
      <c r="Q79" s="147"/>
      <c r="R79" s="147"/>
      <c r="S79" s="147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360"/>
    </row>
    <row r="80" spans="2:31" ht="102.75" customHeight="1" x14ac:dyDescent="0.25">
      <c r="B80" s="367"/>
      <c r="C80" s="367"/>
      <c r="D80" s="367"/>
      <c r="E80" s="167" t="s">
        <v>234</v>
      </c>
      <c r="F80" s="373"/>
      <c r="G80" s="374"/>
      <c r="H80" s="369"/>
      <c r="I80" s="192" t="s">
        <v>235</v>
      </c>
      <c r="J80" s="191">
        <v>6</v>
      </c>
      <c r="K80" s="168" t="s">
        <v>236</v>
      </c>
      <c r="L80" s="194" t="s">
        <v>237</v>
      </c>
      <c r="M80" s="190" t="s">
        <v>238</v>
      </c>
      <c r="N80" s="206">
        <v>0</v>
      </c>
      <c r="O80" s="152">
        <v>1</v>
      </c>
      <c r="P80" s="158">
        <v>30000</v>
      </c>
      <c r="Q80" s="147"/>
      <c r="R80" s="147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360"/>
    </row>
    <row r="81" spans="2:31" ht="153" customHeight="1" x14ac:dyDescent="0.25">
      <c r="B81" s="367"/>
      <c r="C81" s="367"/>
      <c r="D81" s="367"/>
      <c r="E81" s="375" t="s">
        <v>239</v>
      </c>
      <c r="F81" s="373"/>
      <c r="G81" s="374"/>
      <c r="H81" s="369"/>
      <c r="I81" s="192" t="s">
        <v>240</v>
      </c>
      <c r="J81" s="191">
        <v>10</v>
      </c>
      <c r="K81" s="192" t="s">
        <v>241</v>
      </c>
      <c r="L81" s="194" t="s">
        <v>242</v>
      </c>
      <c r="M81" s="190" t="s">
        <v>243</v>
      </c>
      <c r="N81" s="206">
        <v>0</v>
      </c>
      <c r="O81" s="152">
        <v>1</v>
      </c>
      <c r="P81" s="158">
        <v>50000</v>
      </c>
      <c r="Q81" s="147"/>
      <c r="R81" s="147"/>
      <c r="S81" s="147"/>
      <c r="T81" s="173"/>
      <c r="U81" s="177"/>
      <c r="V81" s="177"/>
      <c r="W81" s="177"/>
      <c r="X81" s="177"/>
      <c r="Y81" s="173"/>
      <c r="Z81" s="173"/>
      <c r="AA81" s="173"/>
      <c r="AB81" s="147"/>
      <c r="AC81" s="147"/>
      <c r="AD81" s="147"/>
      <c r="AE81" s="360"/>
    </row>
    <row r="82" spans="2:31" ht="409.5" x14ac:dyDescent="0.25">
      <c r="B82" s="367"/>
      <c r="C82" s="367"/>
      <c r="D82" s="367"/>
      <c r="E82" s="375"/>
      <c r="F82" s="373"/>
      <c r="G82" s="374"/>
      <c r="H82" s="369"/>
      <c r="I82" s="192" t="s">
        <v>311</v>
      </c>
      <c r="J82" s="191"/>
      <c r="K82" s="192" t="s">
        <v>312</v>
      </c>
      <c r="L82" s="194"/>
      <c r="M82" s="190" t="s">
        <v>313</v>
      </c>
      <c r="N82" s="206"/>
      <c r="O82" s="182"/>
      <c r="P82" s="183"/>
      <c r="Q82" s="147"/>
      <c r="R82" s="147"/>
      <c r="S82" s="147"/>
      <c r="T82" s="173"/>
      <c r="U82" s="177"/>
      <c r="V82" s="177"/>
      <c r="W82" s="177"/>
      <c r="X82" s="177"/>
      <c r="Y82" s="173"/>
      <c r="Z82" s="173"/>
      <c r="AA82" s="173"/>
      <c r="AB82" s="147"/>
      <c r="AC82" s="147"/>
      <c r="AD82" s="147"/>
      <c r="AE82" s="360"/>
    </row>
    <row r="83" spans="2:31" ht="140.25" x14ac:dyDescent="0.25">
      <c r="B83" s="367"/>
      <c r="C83" s="367"/>
      <c r="D83" s="367"/>
      <c r="E83" s="375"/>
      <c r="F83" s="373"/>
      <c r="G83" s="374"/>
      <c r="H83" s="369"/>
      <c r="I83" s="192" t="s">
        <v>309</v>
      </c>
      <c r="J83" s="369">
        <v>34</v>
      </c>
      <c r="K83" s="367" t="s">
        <v>244</v>
      </c>
      <c r="L83" s="371" t="s">
        <v>245</v>
      </c>
      <c r="M83" s="367" t="s">
        <v>246</v>
      </c>
      <c r="N83" s="370">
        <v>2</v>
      </c>
      <c r="O83" s="369">
        <v>2</v>
      </c>
      <c r="P83" s="158">
        <v>100000</v>
      </c>
      <c r="Q83" s="147"/>
      <c r="R83" s="147"/>
      <c r="S83" s="147"/>
      <c r="T83" s="148"/>
      <c r="U83" s="148"/>
      <c r="V83" s="148"/>
      <c r="W83" s="147"/>
      <c r="X83" s="147"/>
      <c r="Y83" s="147"/>
      <c r="Z83" s="147"/>
      <c r="AA83" s="147"/>
      <c r="AB83" s="147"/>
      <c r="AC83" s="147"/>
      <c r="AD83" s="147"/>
      <c r="AE83" s="360"/>
    </row>
    <row r="84" spans="2:31" ht="127.5" x14ac:dyDescent="0.25">
      <c r="B84" s="367"/>
      <c r="C84" s="367"/>
      <c r="D84" s="367"/>
      <c r="E84" s="375"/>
      <c r="F84" s="373"/>
      <c r="G84" s="374"/>
      <c r="H84" s="369"/>
      <c r="I84" s="192" t="s">
        <v>310</v>
      </c>
      <c r="J84" s="369"/>
      <c r="K84" s="367"/>
      <c r="L84" s="371"/>
      <c r="M84" s="367"/>
      <c r="N84" s="370"/>
      <c r="O84" s="369"/>
      <c r="P84" s="158">
        <v>20000</v>
      </c>
      <c r="Q84" s="147"/>
      <c r="R84" s="147"/>
      <c r="S84" s="147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360"/>
    </row>
    <row r="85" spans="2:31" ht="127.5" x14ac:dyDescent="0.25">
      <c r="B85" s="367"/>
      <c r="C85" s="367"/>
      <c r="D85" s="367"/>
      <c r="E85" s="375"/>
      <c r="F85" s="373"/>
      <c r="G85" s="374"/>
      <c r="H85" s="369"/>
      <c r="I85" s="192" t="s">
        <v>247</v>
      </c>
      <c r="J85" s="369"/>
      <c r="K85" s="367"/>
      <c r="L85" s="371"/>
      <c r="M85" s="367"/>
      <c r="N85" s="370"/>
      <c r="O85" s="369"/>
      <c r="P85" s="158">
        <v>50000</v>
      </c>
      <c r="Q85" s="147"/>
      <c r="R85" s="147"/>
      <c r="S85" s="147"/>
      <c r="T85" s="148"/>
      <c r="U85" s="148"/>
      <c r="V85" s="148"/>
      <c r="W85" s="147"/>
      <c r="X85" s="147"/>
      <c r="Y85" s="147"/>
      <c r="Z85" s="147"/>
      <c r="AA85" s="147"/>
      <c r="AB85" s="147"/>
      <c r="AC85" s="147"/>
      <c r="AD85" s="147"/>
      <c r="AE85" s="360"/>
    </row>
    <row r="86" spans="2:31" ht="76.5" x14ac:dyDescent="0.25">
      <c r="B86" s="367"/>
      <c r="C86" s="367"/>
      <c r="D86" s="367"/>
      <c r="E86" s="375"/>
      <c r="F86" s="373"/>
      <c r="G86" s="374"/>
      <c r="H86" s="369"/>
      <c r="I86" s="192" t="s">
        <v>248</v>
      </c>
      <c r="J86" s="369">
        <v>15</v>
      </c>
      <c r="K86" s="367"/>
      <c r="L86" s="371"/>
      <c r="M86" s="367"/>
      <c r="N86" s="370"/>
      <c r="O86" s="369"/>
      <c r="P86" s="158">
        <v>10000</v>
      </c>
      <c r="Q86" s="150"/>
      <c r="R86" s="150"/>
      <c r="S86" s="150"/>
      <c r="T86" s="148"/>
      <c r="U86" s="148"/>
      <c r="V86" s="148"/>
      <c r="W86" s="150"/>
      <c r="X86" s="150"/>
      <c r="Y86" s="150"/>
      <c r="Z86" s="150"/>
      <c r="AA86" s="150"/>
      <c r="AB86" s="150"/>
      <c r="AC86" s="150"/>
      <c r="AD86" s="150"/>
      <c r="AE86" s="360"/>
    </row>
    <row r="87" spans="2:31" ht="76.5" x14ac:dyDescent="0.25">
      <c r="B87" s="367"/>
      <c r="C87" s="367"/>
      <c r="D87" s="367"/>
      <c r="E87" s="375"/>
      <c r="F87" s="373"/>
      <c r="G87" s="374"/>
      <c r="H87" s="369"/>
      <c r="I87" s="192" t="s">
        <v>249</v>
      </c>
      <c r="J87" s="369"/>
      <c r="K87" s="367"/>
      <c r="L87" s="371"/>
      <c r="M87" s="367"/>
      <c r="N87" s="370"/>
      <c r="O87" s="369"/>
      <c r="P87" s="158">
        <v>30000</v>
      </c>
      <c r="Q87" s="150"/>
      <c r="R87" s="150"/>
      <c r="S87" s="150"/>
      <c r="T87" s="148"/>
      <c r="U87" s="148"/>
      <c r="V87" s="148"/>
      <c r="W87" s="150"/>
      <c r="X87" s="150"/>
      <c r="Y87" s="150"/>
      <c r="Z87" s="150"/>
      <c r="AA87" s="150"/>
      <c r="AB87" s="150"/>
      <c r="AC87" s="150"/>
      <c r="AD87" s="150"/>
      <c r="AE87" s="360"/>
    </row>
    <row r="88" spans="2:31" ht="76.5" x14ac:dyDescent="0.25">
      <c r="B88" s="367"/>
      <c r="C88" s="367"/>
      <c r="D88" s="367"/>
      <c r="E88" s="375"/>
      <c r="F88" s="373"/>
      <c r="G88" s="374"/>
      <c r="H88" s="369"/>
      <c r="I88" s="192" t="s">
        <v>250</v>
      </c>
      <c r="J88" s="369"/>
      <c r="K88" s="367"/>
      <c r="L88" s="371"/>
      <c r="M88" s="367"/>
      <c r="N88" s="370"/>
      <c r="O88" s="369"/>
      <c r="P88" s="184">
        <v>30000</v>
      </c>
      <c r="Q88" s="150"/>
      <c r="R88" s="150"/>
      <c r="S88" s="150"/>
      <c r="T88" s="148"/>
      <c r="U88" s="148"/>
      <c r="V88" s="148"/>
      <c r="W88" s="150"/>
      <c r="X88" s="150"/>
      <c r="Y88" s="150"/>
      <c r="Z88" s="150"/>
      <c r="AA88" s="150"/>
      <c r="AB88" s="150"/>
      <c r="AC88" s="150"/>
      <c r="AD88" s="150"/>
      <c r="AE88" s="360"/>
    </row>
    <row r="89" spans="2:31" ht="89.25" x14ac:dyDescent="0.25">
      <c r="B89" s="367"/>
      <c r="C89" s="367"/>
      <c r="D89" s="367"/>
      <c r="E89" s="375"/>
      <c r="F89" s="373"/>
      <c r="G89" s="374"/>
      <c r="H89" s="369"/>
      <c r="I89" s="192" t="s">
        <v>316</v>
      </c>
      <c r="J89" s="369"/>
      <c r="K89" s="367"/>
      <c r="L89" s="371"/>
      <c r="M89" s="367"/>
      <c r="N89" s="370"/>
      <c r="O89" s="369"/>
      <c r="P89" s="158">
        <v>5000</v>
      </c>
      <c r="Q89" s="150"/>
      <c r="R89" s="150"/>
      <c r="S89" s="150"/>
      <c r="T89" s="148"/>
      <c r="U89" s="148"/>
      <c r="V89" s="148"/>
      <c r="W89" s="150"/>
      <c r="X89" s="150"/>
      <c r="Y89" s="150"/>
      <c r="Z89" s="150"/>
      <c r="AA89" s="150"/>
      <c r="AB89" s="150"/>
      <c r="AC89" s="150"/>
      <c r="AD89" s="150"/>
      <c r="AE89" s="360"/>
    </row>
    <row r="90" spans="2:31" ht="204" customHeight="1" x14ac:dyDescent="0.25">
      <c r="B90" s="367"/>
      <c r="C90" s="367"/>
      <c r="D90" s="367"/>
      <c r="E90" s="375"/>
      <c r="F90" s="373"/>
      <c r="G90" s="374"/>
      <c r="H90" s="369"/>
      <c r="I90" s="192" t="s">
        <v>251</v>
      </c>
      <c r="J90" s="191">
        <v>4</v>
      </c>
      <c r="K90" s="192" t="s">
        <v>252</v>
      </c>
      <c r="L90" s="194" t="s">
        <v>245</v>
      </c>
      <c r="M90" s="190" t="s">
        <v>253</v>
      </c>
      <c r="N90" s="206">
        <v>0</v>
      </c>
      <c r="O90" s="152">
        <v>1</v>
      </c>
      <c r="P90" s="237">
        <v>20000</v>
      </c>
      <c r="Q90" s="147"/>
      <c r="R90" s="147"/>
      <c r="S90" s="147"/>
      <c r="T90" s="147"/>
      <c r="U90" s="173"/>
      <c r="V90" s="173"/>
      <c r="W90" s="173"/>
      <c r="X90" s="173"/>
      <c r="Y90" s="173"/>
      <c r="Z90" s="173"/>
      <c r="AA90" s="173"/>
      <c r="AB90" s="173"/>
      <c r="AC90" s="150"/>
      <c r="AD90" s="147"/>
      <c r="AE90" s="361"/>
    </row>
    <row r="91" spans="2:31" x14ac:dyDescent="0.25">
      <c r="B91" s="367"/>
      <c r="C91" s="365" t="s">
        <v>321</v>
      </c>
      <c r="D91" s="365"/>
      <c r="E91" s="365"/>
      <c r="F91" s="365"/>
      <c r="G91" s="365"/>
      <c r="H91" s="365"/>
      <c r="I91" s="365"/>
      <c r="J91" s="365"/>
      <c r="K91" s="365"/>
      <c r="L91" s="365"/>
      <c r="M91" s="365"/>
      <c r="N91" s="200"/>
      <c r="O91" s="198"/>
      <c r="P91" s="199">
        <f>SUM(P74:P90)</f>
        <v>500000</v>
      </c>
      <c r="Q91" s="147"/>
      <c r="R91" s="147"/>
      <c r="S91" s="147"/>
      <c r="T91" s="147"/>
      <c r="U91" s="150"/>
      <c r="V91" s="150"/>
      <c r="W91" s="150"/>
      <c r="X91" s="150"/>
      <c r="Y91" s="150"/>
      <c r="Z91" s="150"/>
      <c r="AA91" s="150"/>
      <c r="AB91" s="150"/>
      <c r="AC91" s="150"/>
      <c r="AD91" s="147"/>
      <c r="AE91" s="149"/>
    </row>
    <row r="92" spans="2:31" ht="63.75" customHeight="1" x14ac:dyDescent="0.25">
      <c r="B92" s="367"/>
      <c r="C92" s="367" t="s">
        <v>254</v>
      </c>
      <c r="D92" s="367" t="s">
        <v>255</v>
      </c>
      <c r="E92" s="420" t="s">
        <v>256</v>
      </c>
      <c r="F92" s="367" t="s">
        <v>257</v>
      </c>
      <c r="G92" s="368" t="s">
        <v>258</v>
      </c>
      <c r="H92" s="369">
        <v>15</v>
      </c>
      <c r="I92" s="192" t="s">
        <v>259</v>
      </c>
      <c r="J92" s="369">
        <v>11.7</v>
      </c>
      <c r="K92" s="367" t="s">
        <v>260</v>
      </c>
      <c r="L92" s="371" t="s">
        <v>261</v>
      </c>
      <c r="M92" s="367" t="s">
        <v>262</v>
      </c>
      <c r="N92" s="370">
        <v>8</v>
      </c>
      <c r="O92" s="369">
        <v>8</v>
      </c>
      <c r="P92" s="158">
        <v>10500</v>
      </c>
      <c r="Q92" s="147"/>
      <c r="R92" s="147"/>
      <c r="S92" s="147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7"/>
      <c r="AE92" s="359" t="s">
        <v>327</v>
      </c>
    </row>
    <row r="93" spans="2:31" ht="76.5" x14ac:dyDescent="0.25">
      <c r="B93" s="367"/>
      <c r="C93" s="367"/>
      <c r="D93" s="367"/>
      <c r="E93" s="420"/>
      <c r="F93" s="367"/>
      <c r="G93" s="368"/>
      <c r="H93" s="369"/>
      <c r="I93" s="192" t="s">
        <v>263</v>
      </c>
      <c r="J93" s="369"/>
      <c r="K93" s="367"/>
      <c r="L93" s="371"/>
      <c r="M93" s="367"/>
      <c r="N93" s="370"/>
      <c r="O93" s="369"/>
      <c r="P93" s="158">
        <v>10500</v>
      </c>
      <c r="Q93" s="147"/>
      <c r="R93" s="147"/>
      <c r="S93" s="147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7"/>
      <c r="AE93" s="360"/>
    </row>
    <row r="94" spans="2:31" ht="63.75" customHeight="1" x14ac:dyDescent="0.25">
      <c r="B94" s="367"/>
      <c r="C94" s="367"/>
      <c r="D94" s="367"/>
      <c r="E94" s="420"/>
      <c r="F94" s="367"/>
      <c r="G94" s="368"/>
      <c r="H94" s="369"/>
      <c r="I94" s="192" t="s">
        <v>264</v>
      </c>
      <c r="J94" s="369"/>
      <c r="K94" s="367"/>
      <c r="L94" s="371"/>
      <c r="M94" s="367"/>
      <c r="N94" s="370"/>
      <c r="O94" s="369"/>
      <c r="P94" s="158"/>
      <c r="Q94" s="147"/>
      <c r="R94" s="147"/>
      <c r="S94" s="147"/>
      <c r="T94" s="150"/>
      <c r="U94" s="150"/>
      <c r="V94" s="150"/>
      <c r="W94" s="150"/>
      <c r="X94" s="150"/>
      <c r="Y94" s="147"/>
      <c r="Z94" s="147"/>
      <c r="AA94" s="147"/>
      <c r="AB94" s="147"/>
      <c r="AC94" s="147"/>
      <c r="AD94" s="147"/>
      <c r="AE94" s="360"/>
    </row>
    <row r="95" spans="2:31" ht="63.75" x14ac:dyDescent="0.25">
      <c r="B95" s="367"/>
      <c r="C95" s="367"/>
      <c r="D95" s="367"/>
      <c r="E95" s="420"/>
      <c r="F95" s="367"/>
      <c r="G95" s="368"/>
      <c r="H95" s="369"/>
      <c r="I95" s="192" t="s">
        <v>265</v>
      </c>
      <c r="J95" s="369">
        <v>17.3</v>
      </c>
      <c r="K95" s="367"/>
      <c r="L95" s="371"/>
      <c r="M95" s="367"/>
      <c r="N95" s="370"/>
      <c r="O95" s="369"/>
      <c r="P95" s="158">
        <v>21000</v>
      </c>
      <c r="Q95" s="147"/>
      <c r="R95" s="147"/>
      <c r="S95" s="147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7"/>
      <c r="AE95" s="360"/>
    </row>
    <row r="96" spans="2:31" ht="51" x14ac:dyDescent="0.25">
      <c r="B96" s="367"/>
      <c r="C96" s="367"/>
      <c r="D96" s="367"/>
      <c r="E96" s="420"/>
      <c r="F96" s="367"/>
      <c r="G96" s="368"/>
      <c r="H96" s="369"/>
      <c r="I96" s="192" t="s">
        <v>266</v>
      </c>
      <c r="J96" s="369"/>
      <c r="K96" s="367"/>
      <c r="L96" s="371"/>
      <c r="M96" s="367"/>
      <c r="N96" s="370"/>
      <c r="O96" s="369"/>
      <c r="P96" s="158">
        <v>18000</v>
      </c>
      <c r="Q96" s="147"/>
      <c r="R96" s="147"/>
      <c r="S96" s="147"/>
      <c r="T96" s="150"/>
      <c r="U96" s="150"/>
      <c r="V96" s="150"/>
      <c r="W96" s="150"/>
      <c r="X96" s="150"/>
      <c r="Y96" s="150"/>
      <c r="Z96" s="150"/>
      <c r="AA96" s="147"/>
      <c r="AB96" s="147"/>
      <c r="AC96" s="147"/>
      <c r="AD96" s="147"/>
      <c r="AE96" s="360"/>
    </row>
    <row r="97" spans="2:31" ht="51" x14ac:dyDescent="0.25">
      <c r="B97" s="367"/>
      <c r="C97" s="367"/>
      <c r="D97" s="367"/>
      <c r="E97" s="420"/>
      <c r="F97" s="367"/>
      <c r="G97" s="368"/>
      <c r="H97" s="369"/>
      <c r="I97" s="192" t="s">
        <v>267</v>
      </c>
      <c r="J97" s="369">
        <v>4.4000000000000004</v>
      </c>
      <c r="K97" s="367" t="s">
        <v>268</v>
      </c>
      <c r="L97" s="371" t="s">
        <v>269</v>
      </c>
      <c r="M97" s="367" t="s">
        <v>270</v>
      </c>
      <c r="N97" s="370">
        <v>3</v>
      </c>
      <c r="O97" s="369">
        <v>3</v>
      </c>
      <c r="P97" s="237">
        <v>8000</v>
      </c>
      <c r="Q97" s="147"/>
      <c r="R97" s="150"/>
      <c r="S97" s="150"/>
      <c r="T97" s="173"/>
      <c r="U97" s="173"/>
      <c r="V97" s="173"/>
      <c r="W97" s="173"/>
      <c r="X97" s="173"/>
      <c r="Y97" s="173"/>
      <c r="Z97" s="173"/>
      <c r="AA97" s="173"/>
      <c r="AB97" s="173"/>
      <c r="AC97" s="150"/>
      <c r="AD97" s="150"/>
      <c r="AE97" s="360"/>
    </row>
    <row r="98" spans="2:31" ht="51" customHeight="1" x14ac:dyDescent="0.25">
      <c r="B98" s="367"/>
      <c r="C98" s="367"/>
      <c r="D98" s="367"/>
      <c r="E98" s="420"/>
      <c r="F98" s="367"/>
      <c r="G98" s="368"/>
      <c r="H98" s="369"/>
      <c r="I98" s="192" t="s">
        <v>271</v>
      </c>
      <c r="J98" s="369"/>
      <c r="K98" s="367"/>
      <c r="L98" s="371"/>
      <c r="M98" s="367"/>
      <c r="N98" s="370"/>
      <c r="O98" s="369"/>
      <c r="P98" s="158"/>
      <c r="Q98" s="147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360"/>
    </row>
    <row r="99" spans="2:31" ht="51" customHeight="1" x14ac:dyDescent="0.25">
      <c r="B99" s="367"/>
      <c r="C99" s="367"/>
      <c r="D99" s="367"/>
      <c r="E99" s="420"/>
      <c r="F99" s="367"/>
      <c r="G99" s="368"/>
      <c r="H99" s="369"/>
      <c r="I99" s="192" t="s">
        <v>272</v>
      </c>
      <c r="J99" s="369"/>
      <c r="K99" s="367"/>
      <c r="L99" s="371"/>
      <c r="M99" s="367"/>
      <c r="N99" s="370"/>
      <c r="O99" s="369"/>
      <c r="P99" s="158"/>
      <c r="Q99" s="147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47"/>
      <c r="AC99" s="147"/>
      <c r="AD99" s="147"/>
      <c r="AE99" s="360"/>
    </row>
    <row r="100" spans="2:31" ht="38.25" customHeight="1" x14ac:dyDescent="0.25">
      <c r="B100" s="367"/>
      <c r="C100" s="367"/>
      <c r="D100" s="367"/>
      <c r="E100" s="420"/>
      <c r="F100" s="367"/>
      <c r="G100" s="368"/>
      <c r="H100" s="369"/>
      <c r="I100" s="192" t="s">
        <v>273</v>
      </c>
      <c r="J100" s="369"/>
      <c r="K100" s="367"/>
      <c r="L100" s="371"/>
      <c r="M100" s="367"/>
      <c r="N100" s="370"/>
      <c r="O100" s="369"/>
      <c r="P100" s="158"/>
      <c r="Q100" s="147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47"/>
      <c r="AC100" s="147"/>
      <c r="AD100" s="147"/>
      <c r="AE100" s="360"/>
    </row>
    <row r="101" spans="2:31" ht="76.5" x14ac:dyDescent="0.25">
      <c r="B101" s="367"/>
      <c r="C101" s="367"/>
      <c r="D101" s="367"/>
      <c r="E101" s="420"/>
      <c r="F101" s="367"/>
      <c r="G101" s="368"/>
      <c r="H101" s="369"/>
      <c r="I101" s="192" t="s">
        <v>274</v>
      </c>
      <c r="J101" s="191">
        <v>11.1</v>
      </c>
      <c r="K101" s="367"/>
      <c r="L101" s="371"/>
      <c r="M101" s="367"/>
      <c r="N101" s="370"/>
      <c r="O101" s="369"/>
      <c r="P101" s="158"/>
      <c r="Q101" s="147"/>
      <c r="R101" s="150"/>
      <c r="S101" s="150"/>
      <c r="T101" s="173"/>
      <c r="U101" s="173"/>
      <c r="V101" s="173"/>
      <c r="W101" s="173"/>
      <c r="X101" s="173"/>
      <c r="Y101" s="173"/>
      <c r="Z101" s="150"/>
      <c r="AA101" s="150"/>
      <c r="AB101" s="147"/>
      <c r="AC101" s="147"/>
      <c r="AD101" s="147"/>
      <c r="AE101" s="360"/>
    </row>
    <row r="102" spans="2:31" ht="38.25" customHeight="1" x14ac:dyDescent="0.25">
      <c r="B102" s="367"/>
      <c r="C102" s="367"/>
      <c r="D102" s="367"/>
      <c r="E102" s="420"/>
      <c r="F102" s="367"/>
      <c r="G102" s="368"/>
      <c r="H102" s="369"/>
      <c r="I102" s="192" t="s">
        <v>275</v>
      </c>
      <c r="J102" s="191"/>
      <c r="K102" s="367" t="s">
        <v>276</v>
      </c>
      <c r="L102" s="371" t="s">
        <v>277</v>
      </c>
      <c r="M102" s="367" t="s">
        <v>278</v>
      </c>
      <c r="N102" s="370"/>
      <c r="O102" s="369"/>
      <c r="P102" s="158"/>
      <c r="Q102" s="147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47"/>
      <c r="AC102" s="147"/>
      <c r="AD102" s="147"/>
      <c r="AE102" s="360"/>
    </row>
    <row r="103" spans="2:31" ht="25.5" customHeight="1" x14ac:dyDescent="0.25">
      <c r="B103" s="367"/>
      <c r="C103" s="367"/>
      <c r="D103" s="367"/>
      <c r="E103" s="420"/>
      <c r="F103" s="367"/>
      <c r="G103" s="368"/>
      <c r="H103" s="369"/>
      <c r="I103" s="192" t="s">
        <v>279</v>
      </c>
      <c r="J103" s="191"/>
      <c r="K103" s="367"/>
      <c r="L103" s="371"/>
      <c r="M103" s="367"/>
      <c r="N103" s="370"/>
      <c r="O103" s="369"/>
      <c r="P103" s="158"/>
      <c r="Q103" s="147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47"/>
      <c r="AC103" s="147"/>
      <c r="AD103" s="147"/>
      <c r="AE103" s="360"/>
    </row>
    <row r="104" spans="2:31" ht="25.5" customHeight="1" x14ac:dyDescent="0.25">
      <c r="B104" s="367"/>
      <c r="C104" s="367"/>
      <c r="D104" s="367"/>
      <c r="E104" s="420"/>
      <c r="F104" s="367"/>
      <c r="G104" s="368"/>
      <c r="H104" s="369"/>
      <c r="I104" s="192" t="s">
        <v>280</v>
      </c>
      <c r="J104" s="191"/>
      <c r="K104" s="367"/>
      <c r="L104" s="371"/>
      <c r="M104" s="367"/>
      <c r="N104" s="370"/>
      <c r="O104" s="369"/>
      <c r="P104" s="158"/>
      <c r="Q104" s="147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47"/>
      <c r="AC104" s="147"/>
      <c r="AD104" s="147"/>
      <c r="AE104" s="360"/>
    </row>
    <row r="105" spans="2:31" ht="280.5" customHeight="1" x14ac:dyDescent="0.25">
      <c r="B105" s="367"/>
      <c r="C105" s="367"/>
      <c r="D105" s="367"/>
      <c r="E105" s="420"/>
      <c r="F105" s="367"/>
      <c r="G105" s="368"/>
      <c r="H105" s="369"/>
      <c r="I105" s="192" t="s">
        <v>281</v>
      </c>
      <c r="J105" s="191"/>
      <c r="K105" s="156" t="s">
        <v>282</v>
      </c>
      <c r="L105" s="194" t="s">
        <v>283</v>
      </c>
      <c r="M105" s="190" t="s">
        <v>284</v>
      </c>
      <c r="N105" s="206"/>
      <c r="O105" s="152"/>
      <c r="P105" s="158"/>
      <c r="Q105" s="147"/>
      <c r="R105" s="147"/>
      <c r="S105" s="147"/>
      <c r="T105" s="147"/>
      <c r="U105" s="150"/>
      <c r="V105" s="150"/>
      <c r="W105" s="150"/>
      <c r="X105" s="150"/>
      <c r="Y105" s="150"/>
      <c r="Z105" s="150"/>
      <c r="AA105" s="150"/>
      <c r="AB105" s="150"/>
      <c r="AC105" s="147"/>
      <c r="AD105" s="147"/>
      <c r="AE105" s="360"/>
    </row>
    <row r="106" spans="2:31" ht="179.25" customHeight="1" x14ac:dyDescent="0.25">
      <c r="B106" s="367"/>
      <c r="C106" s="367"/>
      <c r="D106" s="367"/>
      <c r="E106" s="420"/>
      <c r="F106" s="367"/>
      <c r="G106" s="368"/>
      <c r="H106" s="369"/>
      <c r="I106" s="192" t="s">
        <v>285</v>
      </c>
      <c r="J106" s="191"/>
      <c r="K106" s="192" t="s">
        <v>286</v>
      </c>
      <c r="L106" s="194" t="s">
        <v>287</v>
      </c>
      <c r="M106" s="190" t="s">
        <v>288</v>
      </c>
      <c r="N106" s="206"/>
      <c r="O106" s="152"/>
      <c r="P106" s="158"/>
      <c r="Q106" s="147"/>
      <c r="R106" s="147"/>
      <c r="S106" s="147"/>
      <c r="T106" s="147"/>
      <c r="U106" s="150"/>
      <c r="V106" s="150"/>
      <c r="W106" s="150"/>
      <c r="X106" s="150"/>
      <c r="Y106" s="150"/>
      <c r="Z106" s="150"/>
      <c r="AA106" s="150"/>
      <c r="AB106" s="175"/>
      <c r="AC106" s="174"/>
      <c r="AD106" s="174"/>
      <c r="AE106" s="360"/>
    </row>
    <row r="107" spans="2:31" ht="216.75" x14ac:dyDescent="0.25">
      <c r="B107" s="367"/>
      <c r="C107" s="367"/>
      <c r="D107" s="367"/>
      <c r="E107" s="420"/>
      <c r="F107" s="367"/>
      <c r="G107" s="368"/>
      <c r="H107" s="369"/>
      <c r="I107" s="178" t="s">
        <v>289</v>
      </c>
      <c r="J107" s="189">
        <v>19.399999999999999</v>
      </c>
      <c r="K107" s="366" t="s">
        <v>300</v>
      </c>
      <c r="L107" s="50"/>
      <c r="M107" s="189"/>
      <c r="N107" s="207">
        <v>0</v>
      </c>
      <c r="O107" s="181">
        <v>1</v>
      </c>
      <c r="P107" s="158">
        <v>33000</v>
      </c>
      <c r="Q107" s="50"/>
      <c r="R107" s="50"/>
      <c r="S107" s="50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50"/>
      <c r="AE107" s="360"/>
    </row>
    <row r="108" spans="2:31" ht="191.25" customHeight="1" x14ac:dyDescent="0.25">
      <c r="B108" s="367"/>
      <c r="C108" s="367"/>
      <c r="D108" s="367"/>
      <c r="E108" s="420"/>
      <c r="F108" s="367"/>
      <c r="G108" s="368"/>
      <c r="H108" s="369"/>
      <c r="I108" s="178" t="s">
        <v>290</v>
      </c>
      <c r="J108" s="189">
        <v>19.399999999999999</v>
      </c>
      <c r="K108" s="366"/>
      <c r="L108" s="50"/>
      <c r="M108" s="189"/>
      <c r="N108" s="207">
        <v>0</v>
      </c>
      <c r="O108" s="181">
        <v>1</v>
      </c>
      <c r="P108" s="158">
        <v>33000</v>
      </c>
      <c r="Q108" s="50"/>
      <c r="R108" s="50"/>
      <c r="S108" s="50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50"/>
      <c r="AE108" s="360"/>
    </row>
    <row r="109" spans="2:31" ht="369.75" x14ac:dyDescent="0.25">
      <c r="B109" s="367"/>
      <c r="C109" s="367"/>
      <c r="D109" s="367"/>
      <c r="E109" s="420"/>
      <c r="F109" s="367"/>
      <c r="G109" s="368"/>
      <c r="H109" s="369"/>
      <c r="I109" s="192" t="s">
        <v>291</v>
      </c>
      <c r="J109" s="189"/>
      <c r="K109" s="165" t="s">
        <v>301</v>
      </c>
      <c r="L109" s="50"/>
      <c r="M109" s="189"/>
      <c r="N109" s="207"/>
      <c r="O109" s="181"/>
      <c r="P109" s="158"/>
      <c r="Q109" s="50"/>
      <c r="R109" s="50"/>
      <c r="S109" s="50"/>
      <c r="T109" s="50"/>
      <c r="U109" s="50"/>
      <c r="V109" s="50"/>
      <c r="W109" s="176"/>
      <c r="X109" s="176"/>
      <c r="Y109" s="176"/>
      <c r="Z109" s="176"/>
      <c r="AA109" s="176"/>
      <c r="AB109" s="176"/>
      <c r="AC109" s="176"/>
      <c r="AD109" s="50"/>
      <c r="AE109" s="360"/>
    </row>
    <row r="110" spans="2:31" ht="89.25" x14ac:dyDescent="0.25">
      <c r="B110" s="367"/>
      <c r="C110" s="367"/>
      <c r="D110" s="367"/>
      <c r="E110" s="420"/>
      <c r="F110" s="367"/>
      <c r="G110" s="368"/>
      <c r="H110" s="369"/>
      <c r="I110" s="192" t="s">
        <v>292</v>
      </c>
      <c r="J110" s="189">
        <v>2.8</v>
      </c>
      <c r="K110" s="192" t="s">
        <v>302</v>
      </c>
      <c r="L110" s="50"/>
      <c r="M110" s="189"/>
      <c r="N110" s="207">
        <v>3</v>
      </c>
      <c r="O110" s="181">
        <v>1</v>
      </c>
      <c r="P110" s="237">
        <v>15000</v>
      </c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176"/>
      <c r="AD110" s="50"/>
      <c r="AE110" s="360"/>
    </row>
    <row r="111" spans="2:31" ht="63.75" customHeight="1" x14ac:dyDescent="0.25">
      <c r="B111" s="367"/>
      <c r="C111" s="367"/>
      <c r="D111" s="367"/>
      <c r="E111" s="420"/>
      <c r="F111" s="367"/>
      <c r="G111" s="368"/>
      <c r="H111" s="369"/>
      <c r="I111" s="192" t="s">
        <v>293</v>
      </c>
      <c r="J111" s="189"/>
      <c r="K111" s="367" t="s">
        <v>282</v>
      </c>
      <c r="L111" s="50"/>
      <c r="M111" s="189"/>
      <c r="N111" s="207"/>
      <c r="O111" s="181"/>
      <c r="P111" s="158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360"/>
    </row>
    <row r="112" spans="2:31" ht="76.5" customHeight="1" x14ac:dyDescent="0.25">
      <c r="B112" s="367"/>
      <c r="C112" s="367"/>
      <c r="D112" s="367"/>
      <c r="E112" s="420"/>
      <c r="F112" s="367"/>
      <c r="G112" s="368"/>
      <c r="H112" s="369"/>
      <c r="I112" s="192" t="s">
        <v>281</v>
      </c>
      <c r="J112" s="189"/>
      <c r="K112" s="367"/>
      <c r="L112" s="50"/>
      <c r="M112" s="189"/>
      <c r="N112" s="207"/>
      <c r="O112" s="181"/>
      <c r="P112" s="158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360"/>
    </row>
    <row r="113" spans="2:31" ht="344.25" x14ac:dyDescent="0.25">
      <c r="B113" s="367"/>
      <c r="C113" s="367"/>
      <c r="D113" s="367"/>
      <c r="E113" s="420"/>
      <c r="F113" s="367"/>
      <c r="G113" s="368"/>
      <c r="H113" s="369"/>
      <c r="I113" s="192" t="s">
        <v>294</v>
      </c>
      <c r="J113" s="189"/>
      <c r="K113" s="165" t="s">
        <v>303</v>
      </c>
      <c r="L113" s="50"/>
      <c r="M113" s="189"/>
      <c r="N113" s="207"/>
      <c r="O113" s="181"/>
      <c r="P113" s="158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176"/>
      <c r="AB113" s="50"/>
      <c r="AC113" s="50"/>
      <c r="AD113" s="50"/>
      <c r="AE113" s="360"/>
    </row>
    <row r="114" spans="2:31" ht="242.25" x14ac:dyDescent="0.25">
      <c r="B114" s="367"/>
      <c r="C114" s="367"/>
      <c r="D114" s="367"/>
      <c r="E114" s="420"/>
      <c r="F114" s="367"/>
      <c r="G114" s="368"/>
      <c r="H114" s="369"/>
      <c r="I114" s="192" t="s">
        <v>295</v>
      </c>
      <c r="J114" s="189">
        <v>11.1</v>
      </c>
      <c r="K114" s="165" t="s">
        <v>304</v>
      </c>
      <c r="L114" s="50"/>
      <c r="M114" s="189"/>
      <c r="N114" s="207">
        <v>2</v>
      </c>
      <c r="O114" s="181">
        <v>6</v>
      </c>
      <c r="P114" s="237">
        <v>24000</v>
      </c>
      <c r="Q114" s="50"/>
      <c r="R114" s="50"/>
      <c r="S114" s="50"/>
      <c r="T114" s="50"/>
      <c r="U114" s="176"/>
      <c r="V114" s="176"/>
      <c r="W114" s="176"/>
      <c r="X114" s="176"/>
      <c r="Y114" s="50"/>
      <c r="Z114" s="50"/>
      <c r="AA114" s="50"/>
      <c r="AB114" s="50"/>
      <c r="AC114" s="50"/>
      <c r="AD114" s="50"/>
      <c r="AE114" s="360"/>
    </row>
    <row r="115" spans="2:31" ht="178.5" customHeight="1" x14ac:dyDescent="0.25">
      <c r="B115" s="367"/>
      <c r="C115" s="367"/>
      <c r="D115" s="367"/>
      <c r="E115" s="420"/>
      <c r="F115" s="367"/>
      <c r="G115" s="368"/>
      <c r="H115" s="369"/>
      <c r="I115" s="192" t="s">
        <v>285</v>
      </c>
      <c r="J115" s="189"/>
      <c r="K115" s="192" t="s">
        <v>286</v>
      </c>
      <c r="L115" s="50"/>
      <c r="M115" s="189"/>
      <c r="N115" s="207"/>
      <c r="O115" s="181"/>
      <c r="P115" s="158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360"/>
    </row>
    <row r="116" spans="2:31" ht="255" customHeight="1" x14ac:dyDescent="0.25">
      <c r="B116" s="367"/>
      <c r="C116" s="367"/>
      <c r="D116" s="367"/>
      <c r="E116" s="420"/>
      <c r="F116" s="367"/>
      <c r="G116" s="368"/>
      <c r="H116" s="369"/>
      <c r="I116" s="192" t="s">
        <v>296</v>
      </c>
      <c r="J116" s="189"/>
      <c r="K116" s="192" t="s">
        <v>305</v>
      </c>
      <c r="L116" s="50"/>
      <c r="M116" s="189"/>
      <c r="N116" s="207"/>
      <c r="O116" s="181"/>
      <c r="P116" s="158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360"/>
    </row>
    <row r="117" spans="2:31" ht="178.5" customHeight="1" x14ac:dyDescent="0.25">
      <c r="B117" s="367"/>
      <c r="C117" s="367"/>
      <c r="D117" s="367"/>
      <c r="E117" s="420"/>
      <c r="F117" s="367"/>
      <c r="G117" s="368"/>
      <c r="H117" s="369"/>
      <c r="I117" s="192" t="s">
        <v>297</v>
      </c>
      <c r="J117" s="189"/>
      <c r="K117" s="192" t="s">
        <v>306</v>
      </c>
      <c r="L117" s="50"/>
      <c r="M117" s="189"/>
      <c r="N117" s="207"/>
      <c r="O117" s="181"/>
      <c r="P117" s="158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360"/>
    </row>
    <row r="118" spans="2:31" ht="216.75" customHeight="1" x14ac:dyDescent="0.25">
      <c r="B118" s="367"/>
      <c r="C118" s="367"/>
      <c r="D118" s="367"/>
      <c r="E118" s="420"/>
      <c r="F118" s="367"/>
      <c r="G118" s="368"/>
      <c r="H118" s="369"/>
      <c r="I118" s="165" t="s">
        <v>298</v>
      </c>
      <c r="J118" s="189">
        <v>2.8</v>
      </c>
      <c r="K118" s="192" t="s">
        <v>307</v>
      </c>
      <c r="L118" s="50"/>
      <c r="M118" s="189"/>
      <c r="N118" s="207">
        <v>3</v>
      </c>
      <c r="O118" s="181">
        <v>1</v>
      </c>
      <c r="P118" s="237">
        <v>15000</v>
      </c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360"/>
    </row>
    <row r="119" spans="2:31" ht="216.75" x14ac:dyDescent="0.25">
      <c r="B119" s="367"/>
      <c r="C119" s="367"/>
      <c r="D119" s="367"/>
      <c r="E119" s="420"/>
      <c r="F119" s="367"/>
      <c r="G119" s="368"/>
      <c r="H119" s="369"/>
      <c r="I119" s="169" t="s">
        <v>299</v>
      </c>
      <c r="J119" s="189"/>
      <c r="K119" s="192" t="s">
        <v>308</v>
      </c>
      <c r="L119" s="50"/>
      <c r="M119" s="189"/>
      <c r="N119" s="207">
        <v>1</v>
      </c>
      <c r="O119" s="181">
        <v>1</v>
      </c>
      <c r="P119" s="158"/>
      <c r="Q119" s="50"/>
      <c r="R119" s="50"/>
      <c r="S119" s="50"/>
      <c r="T119" s="50"/>
      <c r="U119" s="176"/>
      <c r="V119" s="176"/>
      <c r="W119" s="176"/>
      <c r="X119" s="176"/>
      <c r="Y119" s="176"/>
      <c r="Z119" s="176"/>
      <c r="AA119" s="176"/>
      <c r="AB119" s="176"/>
      <c r="AC119" s="176"/>
      <c r="AD119" s="176"/>
      <c r="AE119" s="361"/>
    </row>
    <row r="120" spans="2:31" x14ac:dyDescent="0.25">
      <c r="B120" s="367"/>
      <c r="C120" s="367"/>
      <c r="D120" s="367"/>
      <c r="E120" s="420"/>
      <c r="F120" s="367"/>
      <c r="G120" s="418" t="s">
        <v>318</v>
      </c>
      <c r="H120" s="418"/>
      <c r="I120" s="418"/>
      <c r="J120" s="418"/>
      <c r="K120" s="418"/>
      <c r="L120" s="208"/>
      <c r="M120" s="208"/>
      <c r="N120" s="196"/>
      <c r="O120" s="196"/>
      <c r="P120" s="197">
        <f>SUM(P92:P119)</f>
        <v>188000</v>
      </c>
      <c r="Q120" s="417"/>
      <c r="R120" s="417"/>
      <c r="S120" s="417"/>
      <c r="T120" s="417"/>
      <c r="U120" s="417"/>
      <c r="V120" s="417"/>
      <c r="W120" s="417"/>
      <c r="X120" s="417"/>
      <c r="Y120" s="417"/>
      <c r="Z120" s="417"/>
      <c r="AA120" s="417"/>
      <c r="AB120" s="417"/>
      <c r="AC120" s="417"/>
      <c r="AD120" s="417"/>
      <c r="AE120" s="417"/>
    </row>
    <row r="121" spans="2:31" ht="75" customHeight="1" x14ac:dyDescent="0.25">
      <c r="B121" s="367"/>
      <c r="C121" s="367"/>
      <c r="D121" s="367"/>
      <c r="E121" s="420"/>
      <c r="F121" s="367"/>
      <c r="G121" s="419" t="s">
        <v>322</v>
      </c>
      <c r="H121" s="50">
        <v>15</v>
      </c>
      <c r="I121" s="205" t="s">
        <v>324</v>
      </c>
      <c r="J121" s="352">
        <v>100</v>
      </c>
      <c r="K121" s="366" t="s">
        <v>300</v>
      </c>
      <c r="L121" s="50"/>
      <c r="M121" s="50"/>
      <c r="N121" s="207">
        <v>0</v>
      </c>
      <c r="O121" s="189">
        <v>1</v>
      </c>
      <c r="P121" s="349">
        <v>895000</v>
      </c>
      <c r="Q121" s="50"/>
      <c r="R121" s="50"/>
      <c r="S121" s="50"/>
      <c r="T121" s="176"/>
      <c r="U121" s="176"/>
      <c r="V121" s="176"/>
      <c r="W121" s="176"/>
      <c r="X121" s="176"/>
      <c r="Y121" s="176"/>
      <c r="Z121" s="176"/>
      <c r="AA121" s="176"/>
      <c r="AB121" s="176"/>
      <c r="AC121" s="176"/>
      <c r="AD121" s="50"/>
      <c r="AE121" s="362" t="s">
        <v>327</v>
      </c>
    </row>
    <row r="122" spans="2:31" ht="90" x14ac:dyDescent="0.25">
      <c r="B122" s="367"/>
      <c r="C122" s="367"/>
      <c r="D122" s="367"/>
      <c r="E122" s="420"/>
      <c r="F122" s="367"/>
      <c r="G122" s="419"/>
      <c r="H122" s="50"/>
      <c r="I122" s="205" t="s">
        <v>325</v>
      </c>
      <c r="J122" s="353"/>
      <c r="K122" s="366"/>
      <c r="L122" s="50"/>
      <c r="M122" s="50"/>
      <c r="N122" s="207">
        <v>0</v>
      </c>
      <c r="O122" s="189">
        <v>1</v>
      </c>
      <c r="P122" s="350"/>
      <c r="Q122" s="50"/>
      <c r="R122" s="50"/>
      <c r="S122" s="50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  <c r="AD122" s="50"/>
      <c r="AE122" s="363"/>
    </row>
    <row r="123" spans="2:31" ht="180" x14ac:dyDescent="0.25">
      <c r="B123" s="367"/>
      <c r="C123" s="367"/>
      <c r="D123" s="367"/>
      <c r="E123" s="420"/>
      <c r="F123" s="367"/>
      <c r="G123" s="419"/>
      <c r="H123" s="50"/>
      <c r="I123" s="205" t="s">
        <v>326</v>
      </c>
      <c r="J123" s="354"/>
      <c r="K123" s="366"/>
      <c r="L123" s="50"/>
      <c r="M123" s="50"/>
      <c r="N123" s="207">
        <v>0</v>
      </c>
      <c r="O123" s="189">
        <v>1</v>
      </c>
      <c r="P123" s="351"/>
      <c r="Q123" s="50"/>
      <c r="R123" s="50"/>
      <c r="S123" s="50"/>
      <c r="T123" s="176"/>
      <c r="U123" s="176"/>
      <c r="V123" s="176"/>
      <c r="W123" s="176"/>
      <c r="X123" s="176"/>
      <c r="Y123" s="176"/>
      <c r="Z123" s="176"/>
      <c r="AA123" s="176"/>
      <c r="AB123" s="176"/>
      <c r="AC123" s="176"/>
      <c r="AD123" s="50"/>
      <c r="AE123" s="364"/>
    </row>
    <row r="124" spans="2:31" x14ac:dyDescent="0.25">
      <c r="B124" s="50"/>
      <c r="C124" s="50"/>
      <c r="D124" s="50"/>
      <c r="E124" s="50"/>
      <c r="F124" s="50"/>
      <c r="G124" s="418" t="s">
        <v>318</v>
      </c>
      <c r="H124" s="418"/>
      <c r="I124" s="418"/>
      <c r="J124" s="418"/>
      <c r="K124" s="418"/>
      <c r="L124" s="208"/>
      <c r="M124" s="208"/>
      <c r="N124" s="208"/>
      <c r="O124" s="208"/>
      <c r="P124" s="209">
        <f>SUM(P121:P123)</f>
        <v>895000</v>
      </c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</row>
    <row r="125" spans="2:31" x14ac:dyDescent="0.25">
      <c r="K125" s="204"/>
    </row>
    <row r="144" spans="2:11" x14ac:dyDescent="0.25">
      <c r="B144" s="414" t="s">
        <v>339</v>
      </c>
      <c r="C144" s="414"/>
      <c r="D144" s="414"/>
      <c r="E144" s="414"/>
      <c r="F144" s="414"/>
      <c r="G144" s="414"/>
      <c r="H144" s="414"/>
      <c r="I144" s="414"/>
      <c r="J144" s="414"/>
      <c r="K144" s="414"/>
    </row>
    <row r="145" spans="2:31" ht="15.75" thickBot="1" x14ac:dyDescent="0.3">
      <c r="B145" s="236"/>
      <c r="C145" s="236"/>
      <c r="D145" s="236"/>
      <c r="E145" s="236"/>
      <c r="F145" s="236"/>
      <c r="G145" s="236"/>
      <c r="H145" s="236"/>
      <c r="I145" s="236"/>
      <c r="J145" s="236"/>
      <c r="K145" s="236"/>
    </row>
    <row r="146" spans="2:31" ht="25.5" x14ac:dyDescent="0.25">
      <c r="B146" s="1" t="s">
        <v>25</v>
      </c>
      <c r="C146" s="307" t="s">
        <v>0</v>
      </c>
      <c r="D146" s="307"/>
      <c r="E146" s="307" t="s">
        <v>1</v>
      </c>
      <c r="F146" s="307" t="s">
        <v>31</v>
      </c>
      <c r="G146" s="302" t="s">
        <v>2</v>
      </c>
      <c r="H146" s="302" t="s">
        <v>3</v>
      </c>
      <c r="I146" s="302" t="s">
        <v>11</v>
      </c>
      <c r="J146" s="303" t="s">
        <v>3</v>
      </c>
      <c r="K146" s="302" t="s">
        <v>4</v>
      </c>
      <c r="L146" s="305" t="s">
        <v>24</v>
      </c>
      <c r="M146" s="302" t="s">
        <v>32</v>
      </c>
      <c r="N146" s="302"/>
      <c r="O146" s="302"/>
      <c r="P146" s="302" t="s">
        <v>5</v>
      </c>
      <c r="Q146" s="302"/>
      <c r="R146" s="302"/>
      <c r="S146" s="302" t="s">
        <v>6</v>
      </c>
      <c r="T146" s="302"/>
      <c r="U146" s="302"/>
      <c r="V146" s="302"/>
      <c r="W146" s="302"/>
      <c r="X146" s="302"/>
      <c r="Y146" s="302"/>
      <c r="Z146" s="302"/>
      <c r="AA146" s="302"/>
      <c r="AB146" s="302"/>
      <c r="AC146" s="302"/>
      <c r="AD146" s="302"/>
      <c r="AE146" s="300" t="s">
        <v>26</v>
      </c>
    </row>
    <row r="147" spans="2:31" ht="53.25" thickBot="1" x14ac:dyDescent="0.3">
      <c r="B147" s="41"/>
      <c r="C147" s="42" t="s">
        <v>28</v>
      </c>
      <c r="D147" s="224" t="s">
        <v>7</v>
      </c>
      <c r="E147" s="304"/>
      <c r="F147" s="304"/>
      <c r="G147" s="304"/>
      <c r="H147" s="304"/>
      <c r="I147" s="308"/>
      <c r="J147" s="304"/>
      <c r="K147" s="304"/>
      <c r="L147" s="306"/>
      <c r="M147" s="44" t="s">
        <v>7</v>
      </c>
      <c r="N147" s="44" t="s">
        <v>104</v>
      </c>
      <c r="O147" s="44" t="s">
        <v>105</v>
      </c>
      <c r="P147" s="45" t="s">
        <v>8</v>
      </c>
      <c r="Q147" s="44" t="s">
        <v>9</v>
      </c>
      <c r="R147" s="44" t="s">
        <v>10</v>
      </c>
      <c r="S147" s="46" t="s">
        <v>12</v>
      </c>
      <c r="T147" s="46" t="s">
        <v>13</v>
      </c>
      <c r="U147" s="46" t="s">
        <v>14</v>
      </c>
      <c r="V147" s="46" t="s">
        <v>15</v>
      </c>
      <c r="W147" s="46" t="s">
        <v>16</v>
      </c>
      <c r="X147" s="47" t="s">
        <v>17</v>
      </c>
      <c r="Y147" s="47" t="s">
        <v>18</v>
      </c>
      <c r="Z147" s="47" t="s">
        <v>19</v>
      </c>
      <c r="AA147" s="47" t="s">
        <v>20</v>
      </c>
      <c r="AB147" s="47" t="s">
        <v>21</v>
      </c>
      <c r="AC147" s="47" t="s">
        <v>22</v>
      </c>
      <c r="AD147" s="47" t="s">
        <v>23</v>
      </c>
      <c r="AE147" s="301"/>
    </row>
    <row r="148" spans="2:31" ht="68.25" x14ac:dyDescent="0.25">
      <c r="B148" s="289" t="s">
        <v>45</v>
      </c>
      <c r="C148" s="435" t="s">
        <v>46</v>
      </c>
      <c r="D148" s="437" t="s">
        <v>36</v>
      </c>
      <c r="E148" s="440" t="s">
        <v>35</v>
      </c>
      <c r="F148" s="443" t="s">
        <v>48</v>
      </c>
      <c r="G148" s="339" t="s">
        <v>110</v>
      </c>
      <c r="H148" s="259">
        <v>14</v>
      </c>
      <c r="I148" s="129" t="s">
        <v>111</v>
      </c>
      <c r="J148" s="134">
        <f>P148/P154</f>
        <v>0</v>
      </c>
      <c r="K148" s="131"/>
      <c r="L148" s="132"/>
      <c r="M148" s="133"/>
      <c r="N148" s="133"/>
      <c r="O148" s="133"/>
      <c r="P148" s="130">
        <v>0</v>
      </c>
      <c r="Q148" s="133"/>
      <c r="R148" s="133"/>
      <c r="S148" s="46"/>
      <c r="T148" s="424"/>
      <c r="U148" s="424"/>
      <c r="V148" s="424"/>
      <c r="W148" s="424"/>
      <c r="X148" s="425"/>
      <c r="Y148" s="425"/>
      <c r="Z148" s="425"/>
      <c r="AA148" s="425"/>
      <c r="AB148" s="425"/>
      <c r="AC148" s="425"/>
      <c r="AD148" s="425"/>
      <c r="AE148" s="426" t="s">
        <v>33</v>
      </c>
    </row>
    <row r="149" spans="2:31" ht="79.5" x14ac:dyDescent="0.25">
      <c r="B149" s="289"/>
      <c r="C149" s="435"/>
      <c r="D149" s="438"/>
      <c r="E149" s="441"/>
      <c r="F149" s="438"/>
      <c r="G149" s="340"/>
      <c r="H149" s="260"/>
      <c r="I149" s="129" t="s">
        <v>116</v>
      </c>
      <c r="J149" s="134">
        <f>P149/P154</f>
        <v>0.20338983050847459</v>
      </c>
      <c r="K149" s="131"/>
      <c r="L149" s="132"/>
      <c r="M149" s="133"/>
      <c r="N149" s="133"/>
      <c r="O149" s="133"/>
      <c r="P149" s="130">
        <v>60000</v>
      </c>
      <c r="Q149" s="133"/>
      <c r="R149" s="133"/>
      <c r="S149" s="46"/>
      <c r="T149" s="424"/>
      <c r="U149" s="424"/>
      <c r="V149" s="424"/>
      <c r="W149" s="424"/>
      <c r="X149" s="425"/>
      <c r="Y149" s="425"/>
      <c r="Z149" s="425"/>
      <c r="AA149" s="425"/>
      <c r="AB149" s="425"/>
      <c r="AC149" s="425"/>
      <c r="AD149" s="425"/>
      <c r="AE149" s="427"/>
    </row>
    <row r="150" spans="2:31" ht="57" x14ac:dyDescent="0.25">
      <c r="B150" s="289"/>
      <c r="C150" s="435"/>
      <c r="D150" s="438"/>
      <c r="E150" s="441"/>
      <c r="F150" s="438"/>
      <c r="G150" s="340"/>
      <c r="H150" s="260"/>
      <c r="I150" s="129" t="s">
        <v>112</v>
      </c>
      <c r="J150" s="134">
        <f>P150/P154</f>
        <v>0.4576271186440678</v>
      </c>
      <c r="K150" s="131"/>
      <c r="L150" s="132"/>
      <c r="M150" s="133"/>
      <c r="N150" s="133"/>
      <c r="O150" s="133"/>
      <c r="P150" s="130">
        <v>135000</v>
      </c>
      <c r="Q150" s="133"/>
      <c r="R150" s="133"/>
      <c r="S150" s="46"/>
      <c r="T150" s="424"/>
      <c r="U150" s="424"/>
      <c r="V150" s="424"/>
      <c r="W150" s="424"/>
      <c r="X150" s="425"/>
      <c r="Y150" s="425"/>
      <c r="Z150" s="425"/>
      <c r="AA150" s="425"/>
      <c r="AB150" s="425"/>
      <c r="AC150" s="425"/>
      <c r="AD150" s="425"/>
      <c r="AE150" s="427"/>
    </row>
    <row r="151" spans="2:31" ht="102" x14ac:dyDescent="0.25">
      <c r="B151" s="289"/>
      <c r="C151" s="435"/>
      <c r="D151" s="438"/>
      <c r="E151" s="441"/>
      <c r="F151" s="438"/>
      <c r="G151" s="340"/>
      <c r="H151" s="260"/>
      <c r="I151" s="129" t="s">
        <v>113</v>
      </c>
      <c r="J151" s="134">
        <f>P151/P154</f>
        <v>0.23728813559322035</v>
      </c>
      <c r="K151" s="131"/>
      <c r="L151" s="132"/>
      <c r="M151" s="133"/>
      <c r="N151" s="133"/>
      <c r="O151" s="133"/>
      <c r="P151" s="130">
        <v>70000</v>
      </c>
      <c r="Q151" s="133"/>
      <c r="R151" s="133"/>
      <c r="S151" s="46"/>
      <c r="T151" s="424"/>
      <c r="U151" s="424"/>
      <c r="V151" s="424"/>
      <c r="W151" s="424"/>
      <c r="X151" s="425"/>
      <c r="Y151" s="425"/>
      <c r="Z151" s="425"/>
      <c r="AA151" s="425"/>
      <c r="AB151" s="425"/>
      <c r="AC151" s="425"/>
      <c r="AD151" s="425"/>
      <c r="AE151" s="427"/>
    </row>
    <row r="152" spans="2:31" ht="57" x14ac:dyDescent="0.25">
      <c r="B152" s="289"/>
      <c r="C152" s="435"/>
      <c r="D152" s="438"/>
      <c r="E152" s="441"/>
      <c r="F152" s="438"/>
      <c r="G152" s="340"/>
      <c r="H152" s="260"/>
      <c r="I152" s="129" t="s">
        <v>114</v>
      </c>
      <c r="J152" s="134">
        <f>P152/P154</f>
        <v>0</v>
      </c>
      <c r="K152" s="131"/>
      <c r="L152" s="132"/>
      <c r="M152" s="133"/>
      <c r="N152" s="133"/>
      <c r="O152" s="133"/>
      <c r="P152" s="130"/>
      <c r="Q152" s="133"/>
      <c r="R152" s="133"/>
      <c r="S152" s="46"/>
      <c r="T152" s="424"/>
      <c r="U152" s="424"/>
      <c r="V152" s="424"/>
      <c r="W152" s="424"/>
      <c r="X152" s="425"/>
      <c r="Y152" s="425"/>
      <c r="Z152" s="425"/>
      <c r="AA152" s="425"/>
      <c r="AB152" s="425"/>
      <c r="AC152" s="425"/>
      <c r="AD152" s="425"/>
      <c r="AE152" s="427"/>
    </row>
    <row r="153" spans="2:31" ht="46.5" thickBot="1" x14ac:dyDescent="0.3">
      <c r="B153" s="310"/>
      <c r="C153" s="436"/>
      <c r="D153" s="439"/>
      <c r="E153" s="442"/>
      <c r="F153" s="439"/>
      <c r="G153" s="341"/>
      <c r="H153" s="342"/>
      <c r="I153" s="129" t="s">
        <v>115</v>
      </c>
      <c r="J153" s="134">
        <f>P153/P154</f>
        <v>0.10169491525423729</v>
      </c>
      <c r="K153" s="131"/>
      <c r="L153" s="132"/>
      <c r="M153" s="133"/>
      <c r="N153" s="133"/>
      <c r="O153" s="133"/>
      <c r="P153" s="130">
        <v>30000</v>
      </c>
      <c r="Q153" s="133"/>
      <c r="R153" s="133"/>
      <c r="S153" s="46"/>
      <c r="T153" s="424"/>
      <c r="U153" s="424"/>
      <c r="V153" s="424"/>
      <c r="W153" s="424"/>
      <c r="X153" s="425"/>
      <c r="Y153" s="425"/>
      <c r="Z153" s="425"/>
      <c r="AA153" s="425"/>
      <c r="AB153" s="425"/>
      <c r="AC153" s="425"/>
      <c r="AD153" s="425"/>
      <c r="AE153" s="428"/>
    </row>
    <row r="154" spans="2:31" ht="15.75" thickBot="1" x14ac:dyDescent="0.3">
      <c r="B154" s="285" t="s">
        <v>99</v>
      </c>
      <c r="C154" s="286"/>
      <c r="D154" s="286"/>
      <c r="E154" s="286"/>
      <c r="F154" s="286"/>
      <c r="G154" s="286"/>
      <c r="H154" s="286"/>
      <c r="I154" s="286"/>
      <c r="J154" s="286"/>
      <c r="K154" s="286"/>
      <c r="L154" s="286"/>
      <c r="M154" s="286"/>
      <c r="N154" s="286"/>
      <c r="O154" s="287"/>
      <c r="P154" s="105">
        <f>SUM(P148:P153)</f>
        <v>295000</v>
      </c>
      <c r="Q154" s="104">
        <f>SUM(Q151:Q153)</f>
        <v>0</v>
      </c>
      <c r="R154" s="103"/>
      <c r="S154" s="264"/>
      <c r="T154" s="265"/>
      <c r="U154" s="265"/>
      <c r="V154" s="265"/>
      <c r="W154" s="265"/>
      <c r="X154" s="265"/>
      <c r="Y154" s="265"/>
      <c r="Z154" s="265"/>
      <c r="AA154" s="265"/>
      <c r="AB154" s="265"/>
      <c r="AC154" s="265"/>
      <c r="AD154" s="265"/>
      <c r="AE154" s="266"/>
    </row>
    <row r="155" spans="2:31" ht="56.25" x14ac:dyDescent="0.25">
      <c r="B155" s="288" t="s">
        <v>45</v>
      </c>
      <c r="C155" s="290" t="s">
        <v>46</v>
      </c>
      <c r="D155" s="348" t="s">
        <v>36</v>
      </c>
      <c r="E155" s="339" t="s">
        <v>35</v>
      </c>
      <c r="F155" s="339" t="s">
        <v>48</v>
      </c>
      <c r="G155" s="339" t="s">
        <v>34</v>
      </c>
      <c r="H155" s="259">
        <v>3.4</v>
      </c>
      <c r="I155" s="13" t="s">
        <v>65</v>
      </c>
      <c r="J155" s="275">
        <v>0.6</v>
      </c>
      <c r="K155" s="254" t="s">
        <v>63</v>
      </c>
      <c r="L155" s="238" t="s">
        <v>69</v>
      </c>
      <c r="M155" s="258" t="s">
        <v>64</v>
      </c>
      <c r="N155" s="115">
        <v>0</v>
      </c>
      <c r="O155" s="115">
        <v>1</v>
      </c>
      <c r="P155" s="70"/>
      <c r="Q155" s="249"/>
      <c r="R155" s="346"/>
      <c r="S155" s="122"/>
      <c r="T155" s="122"/>
      <c r="U155" s="123"/>
      <c r="V155" s="123"/>
      <c r="W155" s="124"/>
      <c r="X155" s="125"/>
      <c r="Y155" s="125"/>
      <c r="Z155" s="125"/>
      <c r="AA155" s="125"/>
      <c r="AB155" s="125"/>
      <c r="AC155" s="125"/>
      <c r="AD155" s="125"/>
      <c r="AE155" s="261" t="s">
        <v>33</v>
      </c>
    </row>
    <row r="156" spans="2:31" ht="22.5" x14ac:dyDescent="0.25">
      <c r="B156" s="289"/>
      <c r="C156" s="248"/>
      <c r="D156" s="340"/>
      <c r="E156" s="340"/>
      <c r="F156" s="340"/>
      <c r="G156" s="340"/>
      <c r="H156" s="260"/>
      <c r="I156" s="36" t="s">
        <v>107</v>
      </c>
      <c r="J156" s="276"/>
      <c r="K156" s="255"/>
      <c r="L156" s="239"/>
      <c r="M156" s="255"/>
      <c r="N156" s="116">
        <v>0</v>
      </c>
      <c r="O156" s="116">
        <v>1</v>
      </c>
      <c r="P156" s="84"/>
      <c r="Q156" s="250"/>
      <c r="R156" s="347"/>
      <c r="S156" s="117"/>
      <c r="T156" s="117"/>
      <c r="U156" s="118"/>
      <c r="V156" s="118"/>
      <c r="W156" s="119"/>
      <c r="X156" s="120"/>
      <c r="Y156" s="120"/>
      <c r="Z156" s="120"/>
      <c r="AA156" s="120"/>
      <c r="AB156" s="120"/>
      <c r="AC156" s="120"/>
      <c r="AD156" s="121"/>
      <c r="AE156" s="262"/>
    </row>
    <row r="157" spans="2:31" ht="78.75" x14ac:dyDescent="0.25">
      <c r="B157" s="289"/>
      <c r="C157" s="248"/>
      <c r="D157" s="340"/>
      <c r="E157" s="340"/>
      <c r="F157" s="340"/>
      <c r="G157" s="340"/>
      <c r="H157" s="260"/>
      <c r="I157" s="235" t="s">
        <v>328</v>
      </c>
      <c r="J157" s="233"/>
      <c r="K157" s="255"/>
      <c r="L157" s="239"/>
      <c r="M157" s="255"/>
      <c r="N157" s="429"/>
      <c r="O157" s="429"/>
      <c r="P157" s="70"/>
      <c r="Q157" s="234"/>
      <c r="R157" s="225"/>
      <c r="S157" s="117"/>
      <c r="T157" s="117"/>
      <c r="U157" s="118"/>
      <c r="V157" s="118"/>
      <c r="W157" s="119"/>
      <c r="X157" s="120"/>
      <c r="Y157" s="120"/>
      <c r="Z157" s="120"/>
      <c r="AA157" s="120"/>
      <c r="AB157" s="120"/>
      <c r="AC157" s="120"/>
      <c r="AD157" s="430"/>
      <c r="AE157" s="262"/>
    </row>
    <row r="158" spans="2:31" ht="102" thickBot="1" x14ac:dyDescent="0.3">
      <c r="B158" s="289"/>
      <c r="C158" s="248"/>
      <c r="D158" s="340"/>
      <c r="E158" s="340"/>
      <c r="F158" s="340"/>
      <c r="G158" s="340"/>
      <c r="H158" s="260"/>
      <c r="I158" s="235" t="s">
        <v>108</v>
      </c>
      <c r="J158" s="233"/>
      <c r="K158" s="256"/>
      <c r="L158" s="257"/>
      <c r="M158" s="256"/>
      <c r="N158" s="230"/>
      <c r="O158" s="230"/>
      <c r="P158" s="78">
        <v>55000</v>
      </c>
      <c r="Q158" s="234"/>
      <c r="R158" s="225"/>
      <c r="S158" s="62"/>
      <c r="T158" s="62"/>
      <c r="U158" s="63"/>
      <c r="V158" s="63"/>
      <c r="W158" s="64"/>
      <c r="X158" s="65"/>
      <c r="Y158" s="65"/>
      <c r="Z158" s="65"/>
      <c r="AA158" s="65"/>
      <c r="AB158" s="65"/>
      <c r="AC158" s="65"/>
      <c r="AD158" s="111"/>
      <c r="AE158" s="263"/>
    </row>
    <row r="159" spans="2:31" ht="56.25" x14ac:dyDescent="0.25">
      <c r="B159" s="289"/>
      <c r="C159" s="248"/>
      <c r="D159" s="340"/>
      <c r="E159" s="340"/>
      <c r="F159" s="340"/>
      <c r="G159" s="340"/>
      <c r="H159" s="260"/>
      <c r="I159" s="235" t="s">
        <v>114</v>
      </c>
      <c r="J159" s="233"/>
      <c r="K159" s="229"/>
      <c r="L159" s="231"/>
      <c r="M159" s="229"/>
      <c r="N159" s="230"/>
      <c r="O159" s="230"/>
      <c r="P159" s="431">
        <v>0</v>
      </c>
      <c r="Q159" s="234"/>
      <c r="R159" s="225"/>
      <c r="S159" s="62"/>
      <c r="T159" s="62"/>
      <c r="U159" s="63"/>
      <c r="V159" s="63"/>
      <c r="W159" s="64"/>
      <c r="X159" s="65"/>
      <c r="Y159" s="65"/>
      <c r="Z159" s="65"/>
      <c r="AA159" s="65"/>
      <c r="AB159" s="65"/>
      <c r="AC159" s="65"/>
      <c r="AD159" s="111"/>
      <c r="AE159" s="432"/>
    </row>
    <row r="160" spans="2:31" ht="79.5" thickBot="1" x14ac:dyDescent="0.3">
      <c r="B160" s="289"/>
      <c r="C160" s="248"/>
      <c r="D160" s="340"/>
      <c r="E160" s="340"/>
      <c r="F160" s="340"/>
      <c r="G160" s="340"/>
      <c r="H160" s="260"/>
      <c r="I160" s="235" t="s">
        <v>329</v>
      </c>
      <c r="J160" s="233"/>
      <c r="K160" s="229"/>
      <c r="L160" s="231"/>
      <c r="M160" s="229"/>
      <c r="N160" s="230"/>
      <c r="O160" s="230"/>
      <c r="P160" s="78"/>
      <c r="Q160" s="234"/>
      <c r="R160" s="225"/>
      <c r="S160" s="62"/>
      <c r="T160" s="62"/>
      <c r="U160" s="63"/>
      <c r="V160" s="63"/>
      <c r="W160" s="64"/>
      <c r="X160" s="65"/>
      <c r="Y160" s="65"/>
      <c r="Z160" s="65"/>
      <c r="AA160" s="65"/>
      <c r="AB160" s="65"/>
      <c r="AC160" s="65"/>
      <c r="AD160" s="111"/>
      <c r="AE160" s="432"/>
    </row>
    <row r="161" spans="2:31" ht="78.75" x14ac:dyDescent="0.25">
      <c r="B161" s="289"/>
      <c r="C161" s="248"/>
      <c r="D161" s="340"/>
      <c r="E161" s="340"/>
      <c r="F161" s="340"/>
      <c r="G161" s="340"/>
      <c r="H161" s="260"/>
      <c r="I161" s="36" t="s">
        <v>66</v>
      </c>
      <c r="J161" s="233">
        <v>0.1</v>
      </c>
      <c r="K161" s="258" t="s">
        <v>62</v>
      </c>
      <c r="L161" s="277" t="s">
        <v>70</v>
      </c>
      <c r="M161" s="258" t="s">
        <v>53</v>
      </c>
      <c r="N161" s="252">
        <v>0</v>
      </c>
      <c r="O161" s="252">
        <v>1</v>
      </c>
      <c r="P161" s="69"/>
      <c r="Q161" s="35"/>
      <c r="R161" s="35"/>
      <c r="S161" s="35"/>
      <c r="T161" s="3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49" t="s">
        <v>33</v>
      </c>
    </row>
    <row r="162" spans="2:31" ht="56.25" x14ac:dyDescent="0.25">
      <c r="B162" s="289"/>
      <c r="C162" s="248"/>
      <c r="D162" s="340"/>
      <c r="E162" s="340"/>
      <c r="F162" s="340"/>
      <c r="G162" s="340"/>
      <c r="H162" s="260"/>
      <c r="I162" s="36" t="s">
        <v>330</v>
      </c>
      <c r="J162" s="233"/>
      <c r="K162" s="255"/>
      <c r="L162" s="278"/>
      <c r="M162" s="255"/>
      <c r="N162" s="253"/>
      <c r="O162" s="253"/>
      <c r="P162" s="69"/>
      <c r="Q162" s="35"/>
      <c r="R162" s="35"/>
      <c r="S162" s="35"/>
      <c r="T162" s="3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49"/>
    </row>
    <row r="163" spans="2:31" ht="56.25" x14ac:dyDescent="0.25">
      <c r="B163" s="289"/>
      <c r="C163" s="248"/>
      <c r="D163" s="340"/>
      <c r="E163" s="340"/>
      <c r="F163" s="340"/>
      <c r="G163" s="340"/>
      <c r="H163" s="260"/>
      <c r="I163" s="36" t="s">
        <v>330</v>
      </c>
      <c r="J163" s="233"/>
      <c r="K163" s="255"/>
      <c r="L163" s="278"/>
      <c r="M163" s="255"/>
      <c r="N163" s="253"/>
      <c r="O163" s="253"/>
      <c r="P163" s="69">
        <v>12000</v>
      </c>
      <c r="Q163" s="35"/>
      <c r="R163" s="35"/>
      <c r="S163" s="35"/>
      <c r="T163" s="3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49"/>
    </row>
    <row r="164" spans="2:31" ht="68.25" thickBot="1" x14ac:dyDescent="0.3">
      <c r="B164" s="289"/>
      <c r="C164" s="248"/>
      <c r="D164" s="340"/>
      <c r="E164" s="340"/>
      <c r="F164" s="340"/>
      <c r="G164" s="340"/>
      <c r="H164" s="260"/>
      <c r="I164" s="36" t="s">
        <v>331</v>
      </c>
      <c r="J164" s="233"/>
      <c r="K164" s="255"/>
      <c r="L164" s="278"/>
      <c r="M164" s="255"/>
      <c r="N164" s="253"/>
      <c r="O164" s="253"/>
      <c r="P164" s="69">
        <v>0</v>
      </c>
      <c r="Q164" s="35"/>
      <c r="R164" s="35"/>
      <c r="S164" s="35"/>
      <c r="T164" s="3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49"/>
    </row>
    <row r="165" spans="2:31" ht="90.75" thickBot="1" x14ac:dyDescent="0.3">
      <c r="B165" s="289"/>
      <c r="C165" s="248"/>
      <c r="D165" s="340"/>
      <c r="E165" s="340"/>
      <c r="F165" s="340"/>
      <c r="G165" s="340"/>
      <c r="H165" s="260"/>
      <c r="I165" s="13" t="s">
        <v>67</v>
      </c>
      <c r="J165" s="30">
        <v>0.2</v>
      </c>
      <c r="K165" s="255"/>
      <c r="L165" s="278"/>
      <c r="M165" s="255"/>
      <c r="N165" s="253"/>
      <c r="O165" s="253"/>
      <c r="P165" s="69">
        <v>15000</v>
      </c>
      <c r="Q165" s="8"/>
      <c r="R165" s="8"/>
      <c r="S165" s="8"/>
      <c r="T165" s="8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12" t="s">
        <v>33</v>
      </c>
    </row>
    <row r="166" spans="2:31" ht="57" thickBot="1" x14ac:dyDescent="0.3">
      <c r="B166" s="289"/>
      <c r="C166" s="248"/>
      <c r="D166" s="340"/>
      <c r="E166" s="340"/>
      <c r="F166" s="340"/>
      <c r="G166" s="340"/>
      <c r="H166" s="260"/>
      <c r="I166" s="14" t="s">
        <v>68</v>
      </c>
      <c r="J166" s="232">
        <v>0.1</v>
      </c>
      <c r="K166" s="255"/>
      <c r="L166" s="278"/>
      <c r="M166" s="255"/>
      <c r="N166" s="253"/>
      <c r="O166" s="253"/>
      <c r="P166" s="83">
        <v>8000</v>
      </c>
      <c r="Q166" s="11"/>
      <c r="R166" s="11"/>
      <c r="S166" s="8"/>
      <c r="T166" s="8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12" t="s">
        <v>33</v>
      </c>
    </row>
    <row r="167" spans="2:31" ht="15.75" thickBot="1" x14ac:dyDescent="0.3">
      <c r="B167" s="313" t="s">
        <v>98</v>
      </c>
      <c r="C167" s="314"/>
      <c r="D167" s="314"/>
      <c r="E167" s="314"/>
      <c r="F167" s="314"/>
      <c r="G167" s="314"/>
      <c r="H167" s="314"/>
      <c r="I167" s="314"/>
      <c r="J167" s="314"/>
      <c r="K167" s="314"/>
      <c r="L167" s="314"/>
      <c r="M167" s="314"/>
      <c r="N167" s="314"/>
      <c r="O167" s="315"/>
      <c r="P167" s="101">
        <f>SUM(P155:P166)</f>
        <v>90000</v>
      </c>
      <c r="Q167" s="102"/>
      <c r="R167" s="103"/>
      <c r="S167" s="343"/>
      <c r="T167" s="343"/>
      <c r="U167" s="343"/>
      <c r="V167" s="343"/>
      <c r="W167" s="343"/>
      <c r="X167" s="343"/>
      <c r="Y167" s="343"/>
      <c r="Z167" s="343"/>
      <c r="AA167" s="343"/>
      <c r="AB167" s="343"/>
      <c r="AC167" s="343"/>
      <c r="AD167" s="343"/>
      <c r="AE167" s="344"/>
    </row>
    <row r="168" spans="2:31" ht="33.75" x14ac:dyDescent="0.25">
      <c r="B168" s="288" t="s">
        <v>45</v>
      </c>
      <c r="C168" s="316" t="s">
        <v>46</v>
      </c>
      <c r="D168" s="289" t="s">
        <v>38</v>
      </c>
      <c r="E168" s="248" t="s">
        <v>37</v>
      </c>
      <c r="F168" s="318" t="s">
        <v>47</v>
      </c>
      <c r="G168" s="248" t="s">
        <v>41</v>
      </c>
      <c r="H168" s="247">
        <v>7.5</v>
      </c>
      <c r="I168" s="36" t="s">
        <v>72</v>
      </c>
      <c r="J168" s="269">
        <v>1</v>
      </c>
      <c r="K168" s="255" t="s">
        <v>52</v>
      </c>
      <c r="L168" s="239" t="s">
        <v>73</v>
      </c>
      <c r="M168" s="255" t="s">
        <v>52</v>
      </c>
      <c r="N168" s="253">
        <v>1</v>
      </c>
      <c r="O168" s="253">
        <v>1</v>
      </c>
      <c r="P168" s="68"/>
      <c r="Q168" s="84">
        <v>99700</v>
      </c>
      <c r="R168" s="81"/>
      <c r="S168" s="81"/>
      <c r="T168" s="81"/>
      <c r="U168" s="82"/>
      <c r="V168" s="82"/>
      <c r="W168" s="82"/>
      <c r="X168" s="82"/>
      <c r="Y168" s="82"/>
      <c r="Z168" s="82"/>
      <c r="AA168" s="82"/>
      <c r="AB168" s="81"/>
      <c r="AC168" s="81"/>
      <c r="AD168" s="81"/>
      <c r="AE168" s="85" t="s">
        <v>33</v>
      </c>
    </row>
    <row r="169" spans="2:31" ht="34.5" thickBot="1" x14ac:dyDescent="0.3">
      <c r="B169" s="289"/>
      <c r="C169" s="317"/>
      <c r="D169" s="289"/>
      <c r="E169" s="248"/>
      <c r="F169" s="318"/>
      <c r="G169" s="248"/>
      <c r="H169" s="247"/>
      <c r="I169" s="113" t="s">
        <v>106</v>
      </c>
      <c r="J169" s="269"/>
      <c r="K169" s="255"/>
      <c r="L169" s="239"/>
      <c r="M169" s="255"/>
      <c r="N169" s="253"/>
      <c r="O169" s="253"/>
      <c r="P169" s="68"/>
      <c r="Q169" s="114">
        <v>35000</v>
      </c>
      <c r="R169" s="81"/>
      <c r="S169" s="81"/>
      <c r="T169" s="81"/>
      <c r="U169" s="82"/>
      <c r="V169" s="82"/>
      <c r="W169" s="82"/>
      <c r="X169" s="82"/>
      <c r="Y169" s="82"/>
      <c r="Z169" s="82"/>
      <c r="AA169" s="82"/>
      <c r="AB169" s="81"/>
      <c r="AC169" s="81"/>
      <c r="AD169" s="81"/>
      <c r="AE169" s="85"/>
    </row>
    <row r="170" spans="2:31" ht="34.5" thickBot="1" x14ac:dyDescent="0.3">
      <c r="B170" s="289"/>
      <c r="C170" s="317"/>
      <c r="D170" s="289"/>
      <c r="E170" s="248"/>
      <c r="F170" s="318"/>
      <c r="G170" s="248"/>
      <c r="H170" s="247"/>
      <c r="I170" s="14" t="s">
        <v>97</v>
      </c>
      <c r="J170" s="269"/>
      <c r="K170" s="255"/>
      <c r="L170" s="239"/>
      <c r="M170" s="255"/>
      <c r="N170" s="253"/>
      <c r="O170" s="253"/>
      <c r="P170" s="26"/>
      <c r="Q170" s="72">
        <v>99700</v>
      </c>
      <c r="R170" s="9"/>
      <c r="S170" s="9"/>
      <c r="T170" s="9"/>
      <c r="U170" s="23"/>
      <c r="V170" s="23"/>
      <c r="W170" s="23"/>
      <c r="X170" s="23"/>
      <c r="Y170" s="23"/>
      <c r="Z170" s="23"/>
      <c r="AA170" s="23"/>
      <c r="AB170" s="9"/>
      <c r="AC170" s="9"/>
      <c r="AD170" s="9"/>
      <c r="AE170" s="223" t="s">
        <v>33</v>
      </c>
    </row>
    <row r="171" spans="2:31" ht="15.75" thickBot="1" x14ac:dyDescent="0.3">
      <c r="B171" s="282" t="s">
        <v>99</v>
      </c>
      <c r="C171" s="283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4"/>
      <c r="P171" s="101"/>
      <c r="Q171" s="433">
        <f>SUM(Q168:Q170)</f>
        <v>234400</v>
      </c>
      <c r="R171" s="102"/>
      <c r="S171" s="102"/>
      <c r="T171" s="345"/>
      <c r="U171" s="265"/>
      <c r="V171" s="265"/>
      <c r="W171" s="265"/>
      <c r="X171" s="265"/>
      <c r="Y171" s="265"/>
      <c r="Z171" s="265"/>
      <c r="AA171" s="265"/>
      <c r="AB171" s="265"/>
      <c r="AC171" s="265"/>
      <c r="AD171" s="265"/>
      <c r="AE171" s="266"/>
    </row>
    <row r="172" spans="2:31" x14ac:dyDescent="0.25">
      <c r="B172" s="288" t="s">
        <v>45</v>
      </c>
      <c r="C172" s="246" t="s">
        <v>46</v>
      </c>
      <c r="D172" s="290" t="s">
        <v>36</v>
      </c>
      <c r="E172" s="290" t="s">
        <v>35</v>
      </c>
      <c r="F172" s="290" t="s">
        <v>48</v>
      </c>
      <c r="G172" s="290" t="s">
        <v>92</v>
      </c>
      <c r="H172" s="246">
        <v>5.5</v>
      </c>
      <c r="I172" s="319" t="s">
        <v>109</v>
      </c>
      <c r="J172" s="294">
        <v>0.4</v>
      </c>
      <c r="K172" s="273" t="s">
        <v>79</v>
      </c>
      <c r="L172" s="238" t="s">
        <v>80</v>
      </c>
      <c r="M172" s="254" t="s">
        <v>53</v>
      </c>
      <c r="N172" s="272">
        <v>1</v>
      </c>
      <c r="O172" s="272">
        <v>1</v>
      </c>
      <c r="P172" s="321"/>
      <c r="Q172" s="323">
        <v>55000</v>
      </c>
      <c r="R172" s="325"/>
      <c r="S172" s="325"/>
      <c r="T172" s="327"/>
      <c r="U172" s="327"/>
      <c r="V172" s="327"/>
      <c r="W172" s="327"/>
      <c r="X172" s="327"/>
      <c r="Y172" s="327"/>
      <c r="Z172" s="327"/>
      <c r="AA172" s="327"/>
      <c r="AB172" s="327"/>
      <c r="AC172" s="327"/>
      <c r="AD172" s="327"/>
      <c r="AE172" s="329" t="s">
        <v>33</v>
      </c>
    </row>
    <row r="173" spans="2:31" ht="15.75" thickBot="1" x14ac:dyDescent="0.3">
      <c r="B173" s="289"/>
      <c r="C173" s="247"/>
      <c r="D173" s="248"/>
      <c r="E173" s="248"/>
      <c r="F173" s="248"/>
      <c r="G173" s="248"/>
      <c r="H173" s="247"/>
      <c r="I173" s="320"/>
      <c r="J173" s="295"/>
      <c r="K173" s="274"/>
      <c r="L173" s="239"/>
      <c r="M173" s="255"/>
      <c r="N173" s="253"/>
      <c r="O173" s="253"/>
      <c r="P173" s="322"/>
      <c r="Q173" s="324"/>
      <c r="R173" s="326"/>
      <c r="S173" s="326"/>
      <c r="T173" s="328"/>
      <c r="U173" s="328"/>
      <c r="V173" s="328"/>
      <c r="W173" s="328"/>
      <c r="X173" s="328"/>
      <c r="Y173" s="328"/>
      <c r="Z173" s="328"/>
      <c r="AA173" s="328"/>
      <c r="AB173" s="328"/>
      <c r="AC173" s="328"/>
      <c r="AD173" s="328"/>
      <c r="AE173" s="330"/>
    </row>
    <row r="174" spans="2:31" ht="68.25" thickBot="1" x14ac:dyDescent="0.3">
      <c r="B174" s="289"/>
      <c r="C174" s="247"/>
      <c r="D174" s="248"/>
      <c r="E174" s="248"/>
      <c r="F174" s="248"/>
      <c r="G174" s="248"/>
      <c r="H174" s="247"/>
      <c r="I174" s="3" t="s">
        <v>93</v>
      </c>
      <c r="J174" s="17">
        <v>0.15</v>
      </c>
      <c r="K174" s="274"/>
      <c r="L174" s="239"/>
      <c r="M174" s="255"/>
      <c r="N174" s="253"/>
      <c r="O174" s="253"/>
      <c r="P174" s="27"/>
      <c r="Q174" s="70">
        <v>35000</v>
      </c>
      <c r="R174" s="8"/>
      <c r="S174" s="8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3" t="s">
        <v>33</v>
      </c>
    </row>
    <row r="175" spans="2:31" ht="23.25" thickBot="1" x14ac:dyDescent="0.3">
      <c r="B175" s="289"/>
      <c r="C175" s="247"/>
      <c r="D175" s="248"/>
      <c r="E175" s="248"/>
      <c r="F175" s="248"/>
      <c r="G175" s="248"/>
      <c r="H175" s="247"/>
      <c r="I175" s="3" t="s">
        <v>332</v>
      </c>
      <c r="J175" s="17"/>
      <c r="K175" s="274"/>
      <c r="L175" s="239"/>
      <c r="M175" s="255"/>
      <c r="N175" s="253"/>
      <c r="O175" s="253"/>
      <c r="P175" s="27"/>
      <c r="Q175" s="70">
        <v>5000</v>
      </c>
      <c r="R175" s="8"/>
      <c r="S175" s="8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3"/>
    </row>
    <row r="176" spans="2:31" ht="68.25" thickBot="1" x14ac:dyDescent="0.3">
      <c r="B176" s="289"/>
      <c r="C176" s="247"/>
      <c r="D176" s="248"/>
      <c r="E176" s="248"/>
      <c r="F176" s="248"/>
      <c r="G176" s="248"/>
      <c r="H176" s="247"/>
      <c r="I176" s="3" t="s">
        <v>77</v>
      </c>
      <c r="J176" s="17">
        <v>0.15</v>
      </c>
      <c r="K176" s="274"/>
      <c r="L176" s="239"/>
      <c r="M176" s="255"/>
      <c r="N176" s="253"/>
      <c r="O176" s="253"/>
      <c r="P176" s="27"/>
      <c r="Q176" s="70">
        <v>15000</v>
      </c>
      <c r="R176" s="8"/>
      <c r="S176" s="8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3" t="s">
        <v>33</v>
      </c>
    </row>
    <row r="177" spans="2:31" ht="32.25" thickBot="1" x14ac:dyDescent="0.3">
      <c r="B177" s="289"/>
      <c r="C177" s="247"/>
      <c r="D177" s="248"/>
      <c r="E177" s="248"/>
      <c r="F177" s="248"/>
      <c r="G177" s="248"/>
      <c r="H177" s="247"/>
      <c r="I177" s="18" t="s">
        <v>78</v>
      </c>
      <c r="J177" s="227">
        <v>0.3</v>
      </c>
      <c r="K177" s="274"/>
      <c r="L177" s="239"/>
      <c r="M177" s="255"/>
      <c r="N177" s="253"/>
      <c r="O177" s="253"/>
      <c r="P177" s="28"/>
      <c r="Q177" s="72">
        <v>40000</v>
      </c>
      <c r="R177" s="11"/>
      <c r="S177" s="11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23" t="s">
        <v>33</v>
      </c>
    </row>
    <row r="178" spans="2:31" ht="15.75" thickBot="1" x14ac:dyDescent="0.3">
      <c r="B178" s="282" t="s">
        <v>99</v>
      </c>
      <c r="C178" s="283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4"/>
      <c r="P178" s="105"/>
      <c r="Q178" s="104">
        <f>SUM(Q172:Q177)</f>
        <v>150000</v>
      </c>
      <c r="R178" s="103"/>
      <c r="S178" s="264"/>
      <c r="T178" s="265"/>
      <c r="U178" s="265"/>
      <c r="V178" s="265"/>
      <c r="W178" s="265"/>
      <c r="X178" s="265"/>
      <c r="Y178" s="265"/>
      <c r="Z178" s="265"/>
      <c r="AA178" s="265"/>
      <c r="AB178" s="265"/>
      <c r="AC178" s="265"/>
      <c r="AD178" s="265"/>
      <c r="AE178" s="266"/>
    </row>
    <row r="179" spans="2:31" ht="68.25" thickBot="1" x14ac:dyDescent="0.3">
      <c r="B179" s="311" t="s">
        <v>59</v>
      </c>
      <c r="C179" s="244" t="s">
        <v>60</v>
      </c>
      <c r="D179" s="267" t="s">
        <v>38</v>
      </c>
      <c r="E179" s="267" t="s">
        <v>37</v>
      </c>
      <c r="F179" s="267" t="s">
        <v>47</v>
      </c>
      <c r="G179" s="267" t="s">
        <v>42</v>
      </c>
      <c r="H179" s="244">
        <v>10.4</v>
      </c>
      <c r="I179" s="51" t="s">
        <v>94</v>
      </c>
      <c r="J179" s="296">
        <v>0.3</v>
      </c>
      <c r="K179" s="267" t="s">
        <v>54</v>
      </c>
      <c r="L179" s="242" t="s">
        <v>76</v>
      </c>
      <c r="M179" s="267" t="s">
        <v>55</v>
      </c>
      <c r="N179" s="66">
        <v>0</v>
      </c>
      <c r="O179" s="67">
        <v>1</v>
      </c>
      <c r="P179" s="56"/>
      <c r="Q179" s="88"/>
      <c r="R179" s="88">
        <v>70000</v>
      </c>
      <c r="S179" s="52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53" t="s">
        <v>33</v>
      </c>
    </row>
    <row r="180" spans="2:31" ht="79.5" thickBot="1" x14ac:dyDescent="0.3">
      <c r="B180" s="312"/>
      <c r="C180" s="245"/>
      <c r="D180" s="268"/>
      <c r="E180" s="268"/>
      <c r="F180" s="268"/>
      <c r="G180" s="268"/>
      <c r="H180" s="245"/>
      <c r="I180" s="51" t="s">
        <v>95</v>
      </c>
      <c r="J180" s="434"/>
      <c r="K180" s="268"/>
      <c r="L180" s="243"/>
      <c r="M180" s="268"/>
      <c r="N180" s="66"/>
      <c r="O180" s="67"/>
      <c r="P180" s="56"/>
      <c r="Q180" s="88"/>
      <c r="R180" s="88">
        <v>80000</v>
      </c>
      <c r="S180" s="57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53"/>
    </row>
    <row r="181" spans="2:31" ht="79.5" thickBot="1" x14ac:dyDescent="0.3">
      <c r="B181" s="312"/>
      <c r="C181" s="245"/>
      <c r="D181" s="268"/>
      <c r="E181" s="268"/>
      <c r="F181" s="268"/>
      <c r="G181" s="268"/>
      <c r="H181" s="245"/>
      <c r="I181" s="51" t="s">
        <v>333</v>
      </c>
      <c r="J181" s="297"/>
      <c r="K181" s="268"/>
      <c r="L181" s="243"/>
      <c r="M181" s="268"/>
      <c r="N181" s="66"/>
      <c r="O181" s="67"/>
      <c r="P181" s="56"/>
      <c r="Q181" s="71"/>
      <c r="R181" s="71">
        <v>30000</v>
      </c>
      <c r="S181" s="57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53" t="s">
        <v>33</v>
      </c>
    </row>
    <row r="182" spans="2:31" ht="34.5" thickBot="1" x14ac:dyDescent="0.3">
      <c r="B182" s="312"/>
      <c r="C182" s="245"/>
      <c r="D182" s="268"/>
      <c r="E182" s="268"/>
      <c r="F182" s="268"/>
      <c r="G182" s="268"/>
      <c r="H182" s="245"/>
      <c r="I182" s="51" t="s">
        <v>334</v>
      </c>
      <c r="J182" s="228"/>
      <c r="K182" s="268"/>
      <c r="L182" s="243"/>
      <c r="M182" s="268"/>
      <c r="N182" s="66"/>
      <c r="O182" s="67"/>
      <c r="P182" s="56"/>
      <c r="Q182" s="71"/>
      <c r="R182" s="71">
        <v>0</v>
      </c>
      <c r="S182" s="57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53"/>
    </row>
    <row r="183" spans="2:31" ht="79.5" thickBot="1" x14ac:dyDescent="0.3">
      <c r="B183" s="312"/>
      <c r="C183" s="245"/>
      <c r="D183" s="268"/>
      <c r="E183" s="268"/>
      <c r="F183" s="268"/>
      <c r="G183" s="268"/>
      <c r="H183" s="245"/>
      <c r="I183" s="73" t="s">
        <v>81</v>
      </c>
      <c r="J183" s="228">
        <v>0.3</v>
      </c>
      <c r="K183" s="268"/>
      <c r="L183" s="243"/>
      <c r="M183" s="268"/>
      <c r="N183" s="66">
        <v>0</v>
      </c>
      <c r="O183" s="67">
        <v>1</v>
      </c>
      <c r="P183" s="56"/>
      <c r="Q183" s="58"/>
      <c r="R183" s="71">
        <v>20000</v>
      </c>
      <c r="S183" s="57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53" t="s">
        <v>33</v>
      </c>
    </row>
    <row r="184" spans="2:31" ht="113.25" thickBot="1" x14ac:dyDescent="0.3">
      <c r="B184" s="312"/>
      <c r="C184" s="245"/>
      <c r="D184" s="268"/>
      <c r="E184" s="268"/>
      <c r="F184" s="268"/>
      <c r="G184" s="268"/>
      <c r="H184" s="245"/>
      <c r="I184" s="54" t="s">
        <v>335</v>
      </c>
      <c r="J184" s="228">
        <v>0.3</v>
      </c>
      <c r="K184" s="268"/>
      <c r="L184" s="243"/>
      <c r="M184" s="268"/>
      <c r="N184" s="270">
        <v>0</v>
      </c>
      <c r="O184" s="270">
        <v>1</v>
      </c>
      <c r="P184" s="56"/>
      <c r="Q184" s="57"/>
      <c r="R184" s="71">
        <v>80000</v>
      </c>
      <c r="S184" s="57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53" t="s">
        <v>33</v>
      </c>
    </row>
    <row r="185" spans="2:31" ht="57" thickBot="1" x14ac:dyDescent="0.3">
      <c r="B185" s="312"/>
      <c r="C185" s="245"/>
      <c r="D185" s="268"/>
      <c r="E185" s="268"/>
      <c r="F185" s="268"/>
      <c r="G185" s="268"/>
      <c r="H185" s="245"/>
      <c r="I185" s="90" t="s">
        <v>336</v>
      </c>
      <c r="J185" s="89">
        <v>0.1</v>
      </c>
      <c r="K185" s="268"/>
      <c r="L185" s="243"/>
      <c r="M185" s="268"/>
      <c r="N185" s="271"/>
      <c r="O185" s="271"/>
      <c r="P185" s="74"/>
      <c r="Q185" s="93"/>
      <c r="R185" s="94">
        <v>20000</v>
      </c>
      <c r="S185" s="93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53" t="s">
        <v>33</v>
      </c>
    </row>
    <row r="186" spans="2:31" ht="15.75" thickBot="1" x14ac:dyDescent="0.3">
      <c r="B186" s="282" t="s">
        <v>99</v>
      </c>
      <c r="C186" s="283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4"/>
      <c r="P186" s="106"/>
      <c r="Q186" s="102"/>
      <c r="R186" s="107">
        <f>SUM(R179:R185)</f>
        <v>300000</v>
      </c>
      <c r="S186" s="264"/>
      <c r="T186" s="265"/>
      <c r="U186" s="265"/>
      <c r="V186" s="265"/>
      <c r="W186" s="265"/>
      <c r="X186" s="265"/>
      <c r="Y186" s="265"/>
      <c r="Z186" s="265"/>
      <c r="AA186" s="265"/>
      <c r="AB186" s="265"/>
      <c r="AC186" s="265"/>
      <c r="AD186" s="265"/>
      <c r="AE186" s="266"/>
    </row>
    <row r="187" spans="2:31" ht="79.5" thickBot="1" x14ac:dyDescent="0.3">
      <c r="B187" s="288" t="s">
        <v>59</v>
      </c>
      <c r="C187" s="246" t="s">
        <v>60</v>
      </c>
      <c r="D187" s="290" t="s">
        <v>38</v>
      </c>
      <c r="E187" s="290" t="s">
        <v>37</v>
      </c>
      <c r="F187" s="290" t="s">
        <v>47</v>
      </c>
      <c r="G187" s="248" t="s">
        <v>43</v>
      </c>
      <c r="H187" s="247">
        <v>3</v>
      </c>
      <c r="I187" s="91" t="s">
        <v>86</v>
      </c>
      <c r="J187" s="92">
        <v>0.2</v>
      </c>
      <c r="K187" s="248" t="s">
        <v>84</v>
      </c>
      <c r="L187" s="239" t="s">
        <v>71</v>
      </c>
      <c r="M187" s="248" t="s">
        <v>61</v>
      </c>
      <c r="N187" s="251">
        <v>0</v>
      </c>
      <c r="O187" s="251">
        <v>1</v>
      </c>
      <c r="P187" s="95">
        <v>0</v>
      </c>
      <c r="Q187" s="35"/>
      <c r="R187" s="35"/>
      <c r="S187" s="10"/>
      <c r="T187" s="10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23" t="s">
        <v>33</v>
      </c>
    </row>
    <row r="188" spans="2:31" ht="90.75" thickBot="1" x14ac:dyDescent="0.3">
      <c r="B188" s="289"/>
      <c r="C188" s="247"/>
      <c r="D188" s="248"/>
      <c r="E188" s="248"/>
      <c r="F188" s="248"/>
      <c r="G188" s="248"/>
      <c r="H188" s="247"/>
      <c r="I188" s="91" t="s">
        <v>337</v>
      </c>
      <c r="J188" s="92"/>
      <c r="K188" s="248"/>
      <c r="L188" s="239"/>
      <c r="M188" s="248"/>
      <c r="N188" s="251"/>
      <c r="O188" s="251"/>
      <c r="P188" s="95">
        <v>40000</v>
      </c>
      <c r="Q188" s="35"/>
      <c r="R188" s="35"/>
      <c r="S188" s="35"/>
      <c r="T188" s="3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223"/>
    </row>
    <row r="189" spans="2:31" ht="45.75" thickBot="1" x14ac:dyDescent="0.3">
      <c r="B189" s="289"/>
      <c r="C189" s="247"/>
      <c r="D189" s="248"/>
      <c r="E189" s="248"/>
      <c r="F189" s="248"/>
      <c r="G189" s="248"/>
      <c r="H189" s="247"/>
      <c r="I189" s="91" t="s">
        <v>102</v>
      </c>
      <c r="J189" s="92"/>
      <c r="K189" s="248"/>
      <c r="L189" s="239"/>
      <c r="M189" s="248"/>
      <c r="N189" s="251"/>
      <c r="O189" s="251"/>
      <c r="P189" s="95">
        <v>20000</v>
      </c>
      <c r="Q189" s="35"/>
      <c r="R189" s="35"/>
      <c r="S189" s="35"/>
      <c r="T189" s="3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223"/>
    </row>
    <row r="190" spans="2:31" ht="68.25" thickBot="1" x14ac:dyDescent="0.3">
      <c r="B190" s="289"/>
      <c r="C190" s="247"/>
      <c r="D190" s="248"/>
      <c r="E190" s="248"/>
      <c r="F190" s="248"/>
      <c r="G190" s="248"/>
      <c r="H190" s="247"/>
      <c r="I190" s="2" t="s">
        <v>87</v>
      </c>
      <c r="J190" s="32">
        <v>0.3</v>
      </c>
      <c r="K190" s="248"/>
      <c r="L190" s="239"/>
      <c r="M190" s="248"/>
      <c r="N190" s="251"/>
      <c r="O190" s="251"/>
      <c r="P190" s="75">
        <v>45000</v>
      </c>
      <c r="Q190" s="8"/>
      <c r="R190" s="8"/>
      <c r="S190" s="8"/>
      <c r="T190" s="8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3" t="s">
        <v>33</v>
      </c>
    </row>
    <row r="191" spans="2:31" ht="79.5" thickBot="1" x14ac:dyDescent="0.3">
      <c r="B191" s="289"/>
      <c r="C191" s="247"/>
      <c r="D191" s="248"/>
      <c r="E191" s="248"/>
      <c r="F191" s="248"/>
      <c r="G191" s="248"/>
      <c r="H191" s="247"/>
      <c r="I191" s="4" t="s">
        <v>101</v>
      </c>
      <c r="J191" s="96"/>
      <c r="K191" s="248"/>
      <c r="L191" s="239"/>
      <c r="M191" s="248"/>
      <c r="N191" s="251"/>
      <c r="O191" s="251"/>
      <c r="P191" s="97">
        <v>20000</v>
      </c>
      <c r="Q191" s="11"/>
      <c r="R191" s="11"/>
      <c r="S191" s="11"/>
      <c r="T191" s="11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23"/>
    </row>
    <row r="192" spans="2:31" ht="68.25" thickBot="1" x14ac:dyDescent="0.3">
      <c r="B192" s="289"/>
      <c r="C192" s="247"/>
      <c r="D192" s="248"/>
      <c r="E192" s="248"/>
      <c r="F192" s="291"/>
      <c r="G192" s="248"/>
      <c r="H192" s="247"/>
      <c r="I192" s="4" t="s">
        <v>96</v>
      </c>
      <c r="J192" s="96">
        <v>0.5</v>
      </c>
      <c r="K192" s="248"/>
      <c r="L192" s="239"/>
      <c r="M192" s="248"/>
      <c r="N192" s="251"/>
      <c r="O192" s="251"/>
      <c r="P192" s="97">
        <v>15000</v>
      </c>
      <c r="Q192" s="11"/>
      <c r="R192" s="11"/>
      <c r="S192" s="11"/>
      <c r="T192" s="11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23" t="s">
        <v>33</v>
      </c>
    </row>
    <row r="193" spans="2:31" ht="15.75" thickBot="1" x14ac:dyDescent="0.3">
      <c r="B193" s="282" t="s">
        <v>100</v>
      </c>
      <c r="C193" s="283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4"/>
      <c r="P193" s="108">
        <f>SUM(P187:P192)</f>
        <v>140000</v>
      </c>
      <c r="Q193" s="102"/>
      <c r="R193" s="103"/>
      <c r="S193" s="264"/>
      <c r="T193" s="265"/>
      <c r="U193" s="265"/>
      <c r="V193" s="265"/>
      <c r="W193" s="265"/>
      <c r="X193" s="265"/>
      <c r="Y193" s="265"/>
      <c r="Z193" s="265"/>
      <c r="AA193" s="265"/>
      <c r="AB193" s="265"/>
      <c r="AC193" s="265"/>
      <c r="AD193" s="265"/>
      <c r="AE193" s="266"/>
    </row>
    <row r="194" spans="2:31" ht="15.75" thickBot="1" x14ac:dyDescent="0.3">
      <c r="B194" s="5"/>
      <c r="C194" s="226"/>
      <c r="D194" s="6"/>
      <c r="E194" s="6"/>
      <c r="F194" s="6"/>
      <c r="G194" s="6"/>
      <c r="H194" s="20">
        <f>SUM(H148:H192)</f>
        <v>43.8</v>
      </c>
      <c r="I194" s="6"/>
      <c r="J194" s="6"/>
      <c r="K194" s="6"/>
      <c r="L194" s="40"/>
      <c r="M194" s="6"/>
      <c r="N194" s="6"/>
      <c r="O194" s="6"/>
      <c r="P194" s="99">
        <f>P193+P154+P167</f>
        <v>525000</v>
      </c>
      <c r="Q194" s="100">
        <f>Q178+Q171</f>
        <v>384400</v>
      </c>
      <c r="R194" s="100">
        <f>R186</f>
        <v>300000</v>
      </c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7"/>
    </row>
    <row r="195" spans="2:31" ht="15.75" thickBot="1" x14ac:dyDescent="0.3">
      <c r="P195" s="279">
        <f>P194+Q194+R194</f>
        <v>1209400</v>
      </c>
      <c r="Q195" s="280"/>
      <c r="R195" s="281"/>
    </row>
  </sheetData>
  <autoFilter ref="B9:AE125">
    <filterColumn colId="1" showButton="0"/>
    <filterColumn colId="11" showButton="0"/>
    <filterColumn colId="12" showButton="0"/>
    <filterColumn colId="14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</autoFilter>
  <mergeCells count="312">
    <mergeCell ref="B193:O193"/>
    <mergeCell ref="S193:AE193"/>
    <mergeCell ref="P195:R195"/>
    <mergeCell ref="B148:B153"/>
    <mergeCell ref="B144:K144"/>
    <mergeCell ref="L179:L185"/>
    <mergeCell ref="M179:M185"/>
    <mergeCell ref="N184:N185"/>
    <mergeCell ref="O184:O185"/>
    <mergeCell ref="B186:O186"/>
    <mergeCell ref="S186:AE186"/>
    <mergeCell ref="B187:B192"/>
    <mergeCell ref="C187:C192"/>
    <mergeCell ref="D187:D192"/>
    <mergeCell ref="E187:E192"/>
    <mergeCell ref="F187:F192"/>
    <mergeCell ref="G187:G192"/>
    <mergeCell ref="H187:H192"/>
    <mergeCell ref="K187:K192"/>
    <mergeCell ref="L187:L192"/>
    <mergeCell ref="M187:M192"/>
    <mergeCell ref="N187:N192"/>
    <mergeCell ref="O187:O192"/>
    <mergeCell ref="B179:B185"/>
    <mergeCell ref="C179:C185"/>
    <mergeCell ref="D179:D185"/>
    <mergeCell ref="E179:E185"/>
    <mergeCell ref="F179:F185"/>
    <mergeCell ref="G179:G185"/>
    <mergeCell ref="H179:H185"/>
    <mergeCell ref="J179:J181"/>
    <mergeCell ref="K179:K185"/>
    <mergeCell ref="X172:X173"/>
    <mergeCell ref="Y172:Y173"/>
    <mergeCell ref="Z172:Z173"/>
    <mergeCell ref="AA172:AA173"/>
    <mergeCell ref="AB172:AB173"/>
    <mergeCell ref="AC172:AC173"/>
    <mergeCell ref="AD172:AD173"/>
    <mergeCell ref="AE172:AE173"/>
    <mergeCell ref="B178:O178"/>
    <mergeCell ref="S178:AE178"/>
    <mergeCell ref="B171:O171"/>
    <mergeCell ref="T171:AE171"/>
    <mergeCell ref="B172:B177"/>
    <mergeCell ref="C172:C177"/>
    <mergeCell ref="D172:D177"/>
    <mergeCell ref="E172:E177"/>
    <mergeCell ref="F172:F177"/>
    <mergeCell ref="G172:G177"/>
    <mergeCell ref="H172:H177"/>
    <mergeCell ref="I172:I173"/>
    <mergeCell ref="J172:J173"/>
    <mergeCell ref="K172:K177"/>
    <mergeCell ref="L172:L177"/>
    <mergeCell ref="M172:M177"/>
    <mergeCell ref="N172:N177"/>
    <mergeCell ref="O172:O177"/>
    <mergeCell ref="P172:P173"/>
    <mergeCell ref="Q172:Q173"/>
    <mergeCell ref="R172:R173"/>
    <mergeCell ref="S172:S173"/>
    <mergeCell ref="T172:T173"/>
    <mergeCell ref="U172:U173"/>
    <mergeCell ref="V172:V173"/>
    <mergeCell ref="W172:W173"/>
    <mergeCell ref="B167:O167"/>
    <mergeCell ref="S167:AE167"/>
    <mergeCell ref="B168:B170"/>
    <mergeCell ref="C168:C170"/>
    <mergeCell ref="D168:D170"/>
    <mergeCell ref="E168:E170"/>
    <mergeCell ref="F168:F170"/>
    <mergeCell ref="G168:G170"/>
    <mergeCell ref="H168:H170"/>
    <mergeCell ref="J168:J170"/>
    <mergeCell ref="K168:K170"/>
    <mergeCell ref="L168:L170"/>
    <mergeCell ref="M168:M170"/>
    <mergeCell ref="N168:N170"/>
    <mergeCell ref="O168:O170"/>
    <mergeCell ref="B154:O154"/>
    <mergeCell ref="S154:AE154"/>
    <mergeCell ref="B155:B166"/>
    <mergeCell ref="C155:C166"/>
    <mergeCell ref="D155:D166"/>
    <mergeCell ref="E155:E166"/>
    <mergeCell ref="F155:F166"/>
    <mergeCell ref="G155:G166"/>
    <mergeCell ref="H155:H166"/>
    <mergeCell ref="J155:J156"/>
    <mergeCell ref="K155:K158"/>
    <mergeCell ref="L155:L158"/>
    <mergeCell ref="M155:M158"/>
    <mergeCell ref="Q155:Q156"/>
    <mergeCell ref="R155:R156"/>
    <mergeCell ref="AE155:AE158"/>
    <mergeCell ref="K161:K166"/>
    <mergeCell ref="L161:L166"/>
    <mergeCell ref="M161:M166"/>
    <mergeCell ref="N161:N166"/>
    <mergeCell ref="O161:O166"/>
    <mergeCell ref="M146:O146"/>
    <mergeCell ref="P146:R146"/>
    <mergeCell ref="S146:AD146"/>
    <mergeCell ref="AE146:AE147"/>
    <mergeCell ref="C148:C153"/>
    <mergeCell ref="D148:D153"/>
    <mergeCell ref="E148:E153"/>
    <mergeCell ref="F148:F153"/>
    <mergeCell ref="G148:G153"/>
    <mergeCell ref="H148:H153"/>
    <mergeCell ref="AE148:AE153"/>
    <mergeCell ref="C146:D146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P63:P65"/>
    <mergeCell ref="B73:O73"/>
    <mergeCell ref="H92:H119"/>
    <mergeCell ref="M50:M53"/>
    <mergeCell ref="N54:N56"/>
    <mergeCell ref="O54:O56"/>
    <mergeCell ref="O66:O68"/>
    <mergeCell ref="J63:J65"/>
    <mergeCell ref="K63:K65"/>
    <mergeCell ref="M63:M65"/>
    <mergeCell ref="L63:L65"/>
    <mergeCell ref="Q120:AE120"/>
    <mergeCell ref="G124:K124"/>
    <mergeCell ref="G121:G123"/>
    <mergeCell ref="K121:K123"/>
    <mergeCell ref="B74:B123"/>
    <mergeCell ref="C92:C123"/>
    <mergeCell ref="D92:D123"/>
    <mergeCell ref="E92:E123"/>
    <mergeCell ref="F92:F123"/>
    <mergeCell ref="G120:K120"/>
    <mergeCell ref="M23:M24"/>
    <mergeCell ref="N23:N24"/>
    <mergeCell ref="O23:O24"/>
    <mergeCell ref="J11:J14"/>
    <mergeCell ref="K11:K22"/>
    <mergeCell ref="J9:J10"/>
    <mergeCell ref="K9:K10"/>
    <mergeCell ref="L9:L10"/>
    <mergeCell ref="M9:O9"/>
    <mergeCell ref="B2:AE2"/>
    <mergeCell ref="B3:AE3"/>
    <mergeCell ref="B4:AE4"/>
    <mergeCell ref="B5:K5"/>
    <mergeCell ref="C9:D9"/>
    <mergeCell ref="E9:E10"/>
    <mergeCell ref="F9:F10"/>
    <mergeCell ref="G9:G10"/>
    <mergeCell ref="H9:H10"/>
    <mergeCell ref="I9:I10"/>
    <mergeCell ref="AE9:AE10"/>
    <mergeCell ref="P9:R9"/>
    <mergeCell ref="S9:AD9"/>
    <mergeCell ref="B9:B10"/>
    <mergeCell ref="L11:L22"/>
    <mergeCell ref="M11:M22"/>
    <mergeCell ref="J15:J18"/>
    <mergeCell ref="J25:J27"/>
    <mergeCell ref="K25:K27"/>
    <mergeCell ref="L25:L27"/>
    <mergeCell ref="M25:M27"/>
    <mergeCell ref="J23:J24"/>
    <mergeCell ref="K23:K24"/>
    <mergeCell ref="L23:L24"/>
    <mergeCell ref="C11:C72"/>
    <mergeCell ref="B11:B72"/>
    <mergeCell ref="H38:O38"/>
    <mergeCell ref="E39:E45"/>
    <mergeCell ref="G39:G45"/>
    <mergeCell ref="H45:O45"/>
    <mergeCell ref="N35:N37"/>
    <mergeCell ref="O35:O37"/>
    <mergeCell ref="N11:N22"/>
    <mergeCell ref="O11:O22"/>
    <mergeCell ref="N25:N27"/>
    <mergeCell ref="O25:O27"/>
    <mergeCell ref="K50:K53"/>
    <mergeCell ref="K35:K37"/>
    <mergeCell ref="L35:L37"/>
    <mergeCell ref="M35:M37"/>
    <mergeCell ref="R32:R34"/>
    <mergeCell ref="S32:S34"/>
    <mergeCell ref="K28:K30"/>
    <mergeCell ref="L28:L30"/>
    <mergeCell ref="M28:M30"/>
    <mergeCell ref="N28:N30"/>
    <mergeCell ref="O28:O30"/>
    <mergeCell ref="P32:P34"/>
    <mergeCell ref="Q32:Q34"/>
    <mergeCell ref="Z32:Z34"/>
    <mergeCell ref="AA32:AA34"/>
    <mergeCell ref="AB32:AB34"/>
    <mergeCell ref="AC32:AC34"/>
    <mergeCell ref="AD32:AD34"/>
    <mergeCell ref="T32:T34"/>
    <mergeCell ref="U32:U34"/>
    <mergeCell ref="V32:V34"/>
    <mergeCell ref="W32:W34"/>
    <mergeCell ref="X32:X34"/>
    <mergeCell ref="Y32:Y34"/>
    <mergeCell ref="O46:O49"/>
    <mergeCell ref="N50:N53"/>
    <mergeCell ref="O50:O53"/>
    <mergeCell ref="K54:K56"/>
    <mergeCell ref="L54:L56"/>
    <mergeCell ref="M54:M56"/>
    <mergeCell ref="N39:N44"/>
    <mergeCell ref="O39:O44"/>
    <mergeCell ref="K46:K49"/>
    <mergeCell ref="L46:L49"/>
    <mergeCell ref="M46:M49"/>
    <mergeCell ref="N46:N49"/>
    <mergeCell ref="K39:K44"/>
    <mergeCell ref="L39:L44"/>
    <mergeCell ref="M39:M44"/>
    <mergeCell ref="L50:L53"/>
    <mergeCell ref="N63:N65"/>
    <mergeCell ref="O63:O65"/>
    <mergeCell ref="K58:K62"/>
    <mergeCell ref="L58:L62"/>
    <mergeCell ref="M58:M62"/>
    <mergeCell ref="N58:N62"/>
    <mergeCell ref="O58:O62"/>
    <mergeCell ref="J66:J68"/>
    <mergeCell ref="K66:K68"/>
    <mergeCell ref="L66:L68"/>
    <mergeCell ref="M66:M68"/>
    <mergeCell ref="N66:N68"/>
    <mergeCell ref="C74:C90"/>
    <mergeCell ref="D74:D90"/>
    <mergeCell ref="E74:E79"/>
    <mergeCell ref="E81:E90"/>
    <mergeCell ref="J57:J58"/>
    <mergeCell ref="H46:H72"/>
    <mergeCell ref="G46:G72"/>
    <mergeCell ref="F11:F72"/>
    <mergeCell ref="E46:E72"/>
    <mergeCell ref="D11:D72"/>
    <mergeCell ref="J54:J56"/>
    <mergeCell ref="E11:E37"/>
    <mergeCell ref="G11:G37"/>
    <mergeCell ref="H11:H37"/>
    <mergeCell ref="J32:J34"/>
    <mergeCell ref="J29:J30"/>
    <mergeCell ref="J35:J37"/>
    <mergeCell ref="J50:J53"/>
    <mergeCell ref="J46:J49"/>
    <mergeCell ref="H39:H44"/>
    <mergeCell ref="I32:I34"/>
    <mergeCell ref="J19:J22"/>
    <mergeCell ref="F78:F90"/>
    <mergeCell ref="K78:K79"/>
    <mergeCell ref="L78:L79"/>
    <mergeCell ref="M78:M79"/>
    <mergeCell ref="N78:N79"/>
    <mergeCell ref="O78:O79"/>
    <mergeCell ref="J83:J85"/>
    <mergeCell ref="K83:K89"/>
    <mergeCell ref="G74:G90"/>
    <mergeCell ref="H74:H90"/>
    <mergeCell ref="J74:J77"/>
    <mergeCell ref="K74:K77"/>
    <mergeCell ref="L74:L77"/>
    <mergeCell ref="M74:M77"/>
    <mergeCell ref="L83:L89"/>
    <mergeCell ref="M83:M89"/>
    <mergeCell ref="K97:K101"/>
    <mergeCell ref="L97:L101"/>
    <mergeCell ref="M97:M101"/>
    <mergeCell ref="N83:N89"/>
    <mergeCell ref="O83:O89"/>
    <mergeCell ref="J86:J89"/>
    <mergeCell ref="K92:K96"/>
    <mergeCell ref="L92:L96"/>
    <mergeCell ref="N74:N77"/>
    <mergeCell ref="O74:O77"/>
    <mergeCell ref="P121:P123"/>
    <mergeCell ref="J121:J123"/>
    <mergeCell ref="AE11:AE44"/>
    <mergeCell ref="AE46:AE90"/>
    <mergeCell ref="AE92:AE119"/>
    <mergeCell ref="AE121:AE123"/>
    <mergeCell ref="C91:M91"/>
    <mergeCell ref="K107:K108"/>
    <mergeCell ref="K111:K112"/>
    <mergeCell ref="G92:G119"/>
    <mergeCell ref="J92:J94"/>
    <mergeCell ref="N97:N101"/>
    <mergeCell ref="O97:O101"/>
    <mergeCell ref="J99:J100"/>
    <mergeCell ref="K102:K104"/>
    <mergeCell ref="L102:L104"/>
    <mergeCell ref="M102:M104"/>
    <mergeCell ref="N102:N104"/>
    <mergeCell ref="O102:O104"/>
    <mergeCell ref="M92:M96"/>
    <mergeCell ref="N92:N96"/>
    <mergeCell ref="O92:O96"/>
    <mergeCell ref="J95:J96"/>
    <mergeCell ref="J97:J98"/>
  </mergeCells>
  <dataValidations disablePrompts="1" count="1">
    <dataValidation type="decimal" allowBlank="1" showInputMessage="1" showErrorMessage="1" sqref="P30">
      <formula1>0</formula1>
      <formula2>99999999999999</formula2>
    </dataValidation>
  </dataValidations>
  <pageMargins left="0.70866141732283472" right="0.70866141732283472" top="0.74803149606299213" bottom="0.74803149606299213" header="0.31496062992125984" footer="0.31496062992125984"/>
  <pageSetup paperSize="258" scale="54" orientation="landscape" r:id="rId1"/>
  <rowBreaks count="1" manualBreakCount="1">
    <brk id="249" max="3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0" sqref="D10"/>
    </sheetView>
  </sheetViews>
  <sheetFormatPr baseColWidth="10" defaultColWidth="11.42578125" defaultRowHeight="15" x14ac:dyDescent="0.25"/>
  <sheetData>
    <row r="1" spans="1:1" x14ac:dyDescent="0.25">
      <c r="A1" t="s">
        <v>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Pesca</vt:lpstr>
      <vt:lpstr>Hoja3</vt:lpstr>
      <vt:lpstr>Pesca!Área_de_impresión</vt:lpstr>
      <vt:lpstr>Pesca!Títulos_a_imprimir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Leslie Pusey Lever</cp:lastModifiedBy>
  <cp:lastPrinted>2016-01-18T13:21:28Z</cp:lastPrinted>
  <dcterms:created xsi:type="dcterms:W3CDTF">2012-10-31T20:22:15Z</dcterms:created>
  <dcterms:modified xsi:type="dcterms:W3CDTF">2016-01-18T13:27:36Z</dcterms:modified>
</cp:coreProperties>
</file>