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LANEACION\Procesos 2020 - 2023\2021\PLANDEACCION 2021\"/>
    </mc:Choice>
  </mc:AlternateContent>
  <bookViews>
    <workbookView xWindow="0" yWindow="0" windowWidth="20490" windowHeight="7755"/>
  </bookViews>
  <sheets>
    <sheet name="Hoja1" sheetId="1" r:id="rId1"/>
  </sheets>
  <definedNames>
    <definedName name="_xlnm._FilterDatabase" localSheetId="0" hidden="1">Hoja1!$A$1:$T$35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" i="1" l="1"/>
  <c r="Q3" i="1"/>
  <c r="Q36" i="1" l="1"/>
  <c r="Q4" i="1"/>
  <c r="Q5" i="1"/>
  <c r="Q6" i="1"/>
  <c r="Q7" i="1"/>
  <c r="Q8" i="1"/>
  <c r="Q10" i="1"/>
  <c r="Q11" i="1"/>
  <c r="Q12" i="1"/>
  <c r="Q14" i="1"/>
  <c r="Q18" i="1"/>
  <c r="Q19" i="1"/>
  <c r="Q20" i="1"/>
  <c r="Q21" i="1"/>
  <c r="Q22" i="1"/>
  <c r="Q23" i="1"/>
  <c r="Q24" i="1"/>
  <c r="Q25" i="1"/>
  <c r="Q26" i="1"/>
  <c r="Q27" i="1"/>
  <c r="Q28" i="1"/>
  <c r="Q31" i="1"/>
  <c r="Q33" i="1"/>
  <c r="Q35" i="1"/>
  <c r="O34" i="1"/>
  <c r="O36" i="1" s="1"/>
  <c r="J36" i="1" l="1"/>
</calcChain>
</file>

<file path=xl/comments1.xml><?xml version="1.0" encoding="utf-8"?>
<comments xmlns="http://schemas.openxmlformats.org/spreadsheetml/2006/main">
  <authors>
    <author>GIGLIOLA CORPUS</author>
  </authors>
  <commentList>
    <comment ref="I1" authorId="0" shapeId="0">
      <text>
        <r>
          <rPr>
            <b/>
            <sz val="9"/>
            <color indexed="81"/>
            <rFont val="Tahoma"/>
            <family val="2"/>
          </rPr>
          <t>GIGLIOLA CORPUS:</t>
        </r>
        <r>
          <rPr>
            <sz val="9"/>
            <color indexed="81"/>
            <rFont val="Tahoma"/>
            <family val="2"/>
          </rPr>
          <t xml:space="preserve">
NUMERO O PORCENTAJE DEL AÑO</t>
        </r>
      </text>
    </comment>
  </commentList>
</comments>
</file>

<file path=xl/sharedStrings.xml><?xml version="1.0" encoding="utf-8"?>
<sst xmlns="http://schemas.openxmlformats.org/spreadsheetml/2006/main" count="154" uniqueCount="98">
  <si>
    <t>Numeral</t>
  </si>
  <si>
    <t>RP</t>
  </si>
  <si>
    <t>SGP</t>
  </si>
  <si>
    <t>Cofinanciacion</t>
  </si>
  <si>
    <t>SGR</t>
  </si>
  <si>
    <t>Credito</t>
  </si>
  <si>
    <t>Fuente</t>
  </si>
  <si>
    <t>Total</t>
  </si>
  <si>
    <t>EJE</t>
  </si>
  <si>
    <t>POLITICA</t>
  </si>
  <si>
    <t>PROGRAMA</t>
  </si>
  <si>
    <t>INDICADOR DE BIENESTAR</t>
  </si>
  <si>
    <t>META DE PRODUCTO</t>
  </si>
  <si>
    <t>PROYECTO</t>
  </si>
  <si>
    <t>ACTIVIDADES</t>
  </si>
  <si>
    <t>Otras fuentes</t>
  </si>
  <si>
    <t>META</t>
  </si>
  <si>
    <t>RECURSOS / FUENTES</t>
  </si>
  <si>
    <t>INICIO</t>
  </si>
  <si>
    <t>TERMINACION</t>
  </si>
  <si>
    <t>AREA</t>
  </si>
  <si>
    <t>Un nuevo comienzo 
con mejores condiciones</t>
  </si>
  <si>
    <t>Movilidad, transito y transportes seguros y responsables</t>
  </si>
  <si>
    <t>Transporte público</t>
  </si>
  <si>
    <t>Movldad alternativa</t>
  </si>
  <si>
    <t>Seguridad en el transporte</t>
  </si>
  <si>
    <t>Estrategias de recuperacióny cualificación del espacio público</t>
  </si>
  <si>
    <t>Fortalecimiento institucional</t>
  </si>
  <si>
    <t xml:space="preserve">Formalización del servicio de transporte público 
individual y especial  
</t>
  </si>
  <si>
    <t>Población que se moviliza utilizando medios de transporte alternativos</t>
  </si>
  <si>
    <t>Tasa ajustada de siniestros viales.</t>
  </si>
  <si>
    <t xml:space="preserve">Porcentaje de espacio público establecido y recuperado </t>
  </si>
  <si>
    <t xml:space="preserve">Número de PQR resueltas  </t>
  </si>
  <si>
    <t>Apoyar, regular y formalizar el servicio de transporte público colectivo urbano y el servicio de taxi.</t>
  </si>
  <si>
    <t xml:space="preserve">Reglamentar y unificar las tarifas del servicio de transporte público por  horarios </t>
  </si>
  <si>
    <t>Gestión para la construcción de un terminal de transporte.</t>
  </si>
  <si>
    <t>Implementar y reglamentar alternativas de movilidad para personas residentes y turistas.</t>
  </si>
  <si>
    <t xml:space="preserve">Implementar una nueva alternativa de movilidad </t>
  </si>
  <si>
    <t>Ciclo infraestructura construida para la integración del servicio público de transporte organizado</t>
  </si>
  <si>
    <t xml:space="preserve">Servicio de sensibilización a usuarios de los sistemas de transporte, sobre la seguridad al desplazarse </t>
  </si>
  <si>
    <t>Infraestructura de transporte para la seguridad vial</t>
  </si>
  <si>
    <t>Ejercer control de las condiciones de los vehículos, para operar de manera segura para la disminución de emisiones de fuentes móviles</t>
  </si>
  <si>
    <t>Implementación del Planeamiento Espacial Marino</t>
  </si>
  <si>
    <t>Realizar 4 capacitaciones en educación vial</t>
  </si>
  <si>
    <t>Fomentar el uso de implementos de seguridad vial en los usuarios</t>
  </si>
  <si>
    <t>Promover ejercicio de Responsabilidad Social Empresarial (RSE) para la seguridad vial</t>
  </si>
  <si>
    <t>Promoción y fortalecimiento del transporte escolar, masivo e individual, para mejorar condiciones de seguridad de los usuarios y empresas de transporte.</t>
  </si>
  <si>
    <t>Crear sistema administrativo y financiero de desintegracion departamental articulado con la empresa habilitada por el ministerio de transporte</t>
  </si>
  <si>
    <t>Construir espacios de estacionamiento de vehículos</t>
  </si>
  <si>
    <t>Actualización, Implementación y establecer un sistema de tarifas, de las zonas azules en los sectores comerciales y turísticos de la zona céntrica</t>
  </si>
  <si>
    <t>Diseñar e implementar una estrategia para recuperación del espacio público</t>
  </si>
  <si>
    <t xml:space="preserve">Fortalecer  la Secretaría  de Movilidad en aspectos de institucionalidad y funcionamiento </t>
  </si>
  <si>
    <t>Realizar capacitaciones en normas de tránsito y control de emisiones de fuentes móviles los Agentes y funcionarios</t>
  </si>
  <si>
    <t xml:space="preserve">Crear el centro Departamental de formación de conductores </t>
  </si>
  <si>
    <t xml:space="preserve">Realizar actualización y ajustes e implementar el plan departamental vial </t>
  </si>
  <si>
    <t>Diseñar e implementar  la estrategia para el adecuado control y vigilancia del parque automotor</t>
  </si>
  <si>
    <t xml:space="preserve">Adelantar el proceso de actualización y normalización de la operación del RUNT para el Departamento </t>
  </si>
  <si>
    <t>Creación de un sistema administrativo y financiero</t>
  </si>
  <si>
    <t>secretaria de movilidad</t>
  </si>
  <si>
    <t>3.4.7.4.1</t>
  </si>
  <si>
    <t>3.4.7.4.2</t>
  </si>
  <si>
    <t>3.4.7.4.3</t>
  </si>
  <si>
    <t>3.4.7.4.4</t>
  </si>
  <si>
    <t>3.4.7.4.5</t>
  </si>
  <si>
    <t>Implementación de la movilidad + Regulada + Segura para la comunidad de San Andrés    CAMBIAR NOMBRE</t>
  </si>
  <si>
    <t>Adelantar campañas ludicas en seguridad vial dirigidos a conductores y peatones en el Departamento</t>
  </si>
  <si>
    <t xml:space="preserve">Dotar los agentes de tránsito de los elementos necesarios para el desarrollo de sus actividades  de seguridad vial 
</t>
  </si>
  <si>
    <t>señalizacion vertical y horizontal</t>
  </si>
  <si>
    <t>Implementos y dotación para los agentes de transito para el desarrollo de seguiridad vial</t>
  </si>
  <si>
    <t>Realizar un estudio y puesta en marcha de un sistema de estacionamiento con armonia al plande desarrollo y el POT</t>
  </si>
  <si>
    <t>Actualización e Implementación de las zonas azules en las sectores comerciales y turisticos de la zona centrica de la Isla de San Andrés</t>
  </si>
  <si>
    <t>Centro Departamental de formación de conductores y expedición de certificados de aptitud en conducción</t>
  </si>
  <si>
    <t>Realizar actualización y ajustes al plan departamental vial acorde al Plan de Desarrollo Departamental</t>
  </si>
  <si>
    <t>Diseñar la estrategia para el adecuado control y vigilancia del parque automotor</t>
  </si>
  <si>
    <t>Adelantar el proceso de actualización y normalizacion de la operación del runt
para el Departamento</t>
  </si>
  <si>
    <t xml:space="preserve">1-Realizar capacitación en norma de transito a los funcionarios y contratistas de la Gobernación Departamental y alcaldia muncipal                                                                          2-Capacitacion y actualizacion a los agentes de transitos en normatividad vial                                                                                                    3-Capacitacion y actualizacion a los agentes de transitos como operadores de equipos de alcohosensores       </t>
  </si>
  <si>
    <t>Recuperación e implementación del programa de bicicletas públicas para una
Movilidad Alternativa</t>
  </si>
  <si>
    <t xml:space="preserve">Proyecto de Diseño, Construcción y Operación de Cicloinfraestructura y
Servicios Complementarios Para San Andrés, Providencia y Santa Catalina. </t>
  </si>
  <si>
    <t>Construcción de un plan educativo y pedagógico en educación vial para los
actores viales del Departamento.</t>
  </si>
  <si>
    <t xml:space="preserve">Realizar capacitación en norma de transito a los los docentes y estudiantes en el Departamento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</si>
  <si>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Prevención de siniestros viales a través del uso correcto y adecuado de los
elementos de seguridad vial para conductores y usuarios de vehículos automotores en el Departamento.</t>
  </si>
  <si>
    <t>Fortalecimiento institucional para mejorar la movilidad y tener tránsito y
transporte seguro</t>
  </si>
  <si>
    <t>Prestación del servicio de semaforización</t>
  </si>
  <si>
    <t>Aumentar la cobertura instalada en reductores de velocidad en la red vial</t>
  </si>
  <si>
    <t>Crear sistema administrativo y financiero de desintegracion departamental
articulado con la empresa habilitada por el ministerio de transporte</t>
  </si>
  <si>
    <t>Estudio para la construccion de espacios de estacionamiento de vehículos</t>
  </si>
  <si>
    <t>Creación de un sistema administrativo y financiero para la recaudacion de
Impuesto de semaforización</t>
  </si>
  <si>
    <t>Realizar un estudio para la construcción de un terminal de transporte público</t>
  </si>
  <si>
    <t>Campaña de formalización y mejoramiento del sevicio del transporte público</t>
  </si>
  <si>
    <t>Caracterización del transporte público para identificar aspectos criticos y establecer sus costos de operación de acuerdo a IPC de las islas.</t>
  </si>
  <si>
    <t>Hacer campañas para medir emisiones de gases de los vehiculos de las islas</t>
  </si>
  <si>
    <t>Realización  del plan técnico de Movilidad Marítima</t>
  </si>
  <si>
    <t xml:space="preserve">Realizar un diagnostico de zonas de parqueo en el sector comercial de las islas con propuesta de mejoramiento, </t>
  </si>
  <si>
    <t>Acompañamiento técnico para la revisión, ajustes y planes de seguridad vial de las empresas privadas con uso vehicular.</t>
  </si>
  <si>
    <t>Caracterización del transporte escolar para identificar aspectos criticos y establecer sus costos de operación de acuerdo a IPC de las islas.</t>
  </si>
  <si>
    <t>Recursos Simit</t>
  </si>
  <si>
    <t>Presupuesto 2021</t>
  </si>
  <si>
    <t>Recursos propios o de libre 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</si>
</sst>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/>
    </xf>
    <xf numFmtId="0" fontId="0" fillId="0" borderId="1" xfId="0" applyFill="1" applyBorder="1"/>
    <xf numFmtId="0" fontId="6" fillId="0" borderId="1" xfId="0" applyFont="1" applyFill="1" applyBorder="1" applyAlignment="1">
      <alignment horizontal="justify" vertical="center" wrapText="1"/>
    </xf>
    <xf numFmtId="0" fontId="0" fillId="0" borderId="0" xfId="0" applyFill="1"/>
    <xf numFmtId="0" fontId="2" fillId="0" borderId="1" xfId="0" applyFont="1" applyFill="1" applyBorder="1"/>
    <xf numFmtId="9" fontId="5" fillId="0" borderId="1" xfId="0" applyNumberFormat="1" applyFont="1" applyFill="1" applyBorder="1" applyAlignment="1">
      <alignment horizontal="justify" vertical="center"/>
    </xf>
    <xf numFmtId="2" fontId="5" fillId="0" borderId="1" xfId="0" applyNumberFormat="1" applyFont="1" applyFill="1" applyBorder="1" applyAlignment="1">
      <alignment horizontal="justify" vertical="center"/>
    </xf>
    <xf numFmtId="1" fontId="5" fillId="0" borderId="1" xfId="0" applyNumberFormat="1" applyFont="1" applyFill="1" applyBorder="1" applyAlignment="1">
      <alignment horizontal="justify" vertical="center"/>
    </xf>
    <xf numFmtId="1" fontId="5" fillId="0" borderId="1" xfId="1" applyNumberFormat="1" applyFont="1" applyFill="1" applyBorder="1" applyAlignment="1">
      <alignment horizontal="justify" vertical="center"/>
    </xf>
    <xf numFmtId="9" fontId="5" fillId="0" borderId="1" xfId="1" applyNumberFormat="1" applyFont="1" applyFill="1" applyBorder="1" applyAlignment="1">
      <alignment horizontal="justify" vertical="center"/>
    </xf>
    <xf numFmtId="1" fontId="5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65" fontId="0" fillId="0" borderId="1" xfId="0" applyNumberFormat="1" applyFill="1" applyBorder="1"/>
    <xf numFmtId="0" fontId="2" fillId="0" borderId="1" xfId="0" applyFont="1" applyFill="1" applyBorder="1" applyAlignment="1">
      <alignment horizontal="center" vertical="center"/>
    </xf>
    <xf numFmtId="14" fontId="0" fillId="0" borderId="1" xfId="0" applyNumberFormat="1" applyFill="1" applyBorder="1"/>
    <xf numFmtId="165" fontId="0" fillId="0" borderId="0" xfId="2" applyNumberFormat="1" applyFont="1" applyFill="1"/>
    <xf numFmtId="165" fontId="0" fillId="0" borderId="1" xfId="2" applyNumberFormat="1" applyFont="1" applyFill="1" applyBorder="1"/>
    <xf numFmtId="165" fontId="2" fillId="2" borderId="0" xfId="0" applyNumberFormat="1" applyFont="1" applyFill="1"/>
    <xf numFmtId="165" fontId="7" fillId="0" borderId="0" xfId="2" applyNumberFormat="1" applyFont="1" applyFill="1" applyAlignment="1">
      <alignment horizontal="center" wrapText="1"/>
    </xf>
    <xf numFmtId="0" fontId="7" fillId="0" borderId="0" xfId="0" applyFont="1" applyFill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165" fontId="2" fillId="0" borderId="1" xfId="2" applyNumberFormat="1" applyFont="1" applyFill="1" applyBorder="1" applyAlignment="1">
      <alignment horizontal="center" vertical="center"/>
    </xf>
    <xf numFmtId="165" fontId="0" fillId="0" borderId="1" xfId="2" applyNumberFormat="1" applyFont="1" applyFill="1" applyBorder="1" applyAlignment="1">
      <alignment horizontal="center" wrapText="1"/>
    </xf>
    <xf numFmtId="165" fontId="2" fillId="0" borderId="0" xfId="2" applyNumberFormat="1" applyFont="1" applyFill="1"/>
    <xf numFmtId="165" fontId="2" fillId="0" borderId="0" xfId="0" applyNumberFormat="1" applyFont="1" applyFill="1"/>
    <xf numFmtId="0" fontId="5" fillId="0" borderId="2" xfId="0" applyFont="1" applyFill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1" xfId="0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65" fontId="0" fillId="0" borderId="1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5" fontId="0" fillId="0" borderId="2" xfId="2" applyNumberFormat="1" applyFont="1" applyFill="1" applyBorder="1" applyAlignment="1">
      <alignment horizontal="center"/>
    </xf>
    <xf numFmtId="165" fontId="0" fillId="0" borderId="3" xfId="2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9" fontId="5" fillId="0" borderId="2" xfId="1" applyNumberFormat="1" applyFont="1" applyFill="1" applyBorder="1" applyAlignment="1">
      <alignment horizontal="center" vertical="center"/>
    </xf>
    <xf numFmtId="9" fontId="5" fillId="0" borderId="3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7"/>
  <sheetViews>
    <sheetView tabSelected="1" zoomScale="70" zoomScaleNormal="70" workbookViewId="0">
      <selection sqref="A1:A2"/>
    </sheetView>
  </sheetViews>
  <sheetFormatPr baseColWidth="10" defaultRowHeight="15" x14ac:dyDescent="0.25"/>
  <cols>
    <col min="1" max="1" width="11.42578125" style="8"/>
    <col min="2" max="2" width="27.28515625" style="8" bestFit="1" customWidth="1"/>
    <col min="3" max="3" width="30.5703125" style="8" customWidth="1"/>
    <col min="4" max="4" width="28" style="8" customWidth="1"/>
    <col min="5" max="5" width="45.140625" style="8" customWidth="1"/>
    <col min="6" max="6" width="73.5703125" style="8" bestFit="1" customWidth="1"/>
    <col min="7" max="7" width="39" style="8" customWidth="1"/>
    <col min="8" max="8" width="55.7109375" style="8" bestFit="1" customWidth="1"/>
    <col min="9" max="9" width="16.28515625" style="8" customWidth="1"/>
    <col min="10" max="10" width="23.28515625" style="20" customWidth="1"/>
    <col min="11" max="11" width="11.42578125" style="8"/>
    <col min="12" max="12" width="18.140625" style="8" customWidth="1"/>
    <col min="13" max="14" width="11.42578125" style="8"/>
    <col min="15" max="15" width="22" style="8" bestFit="1" customWidth="1"/>
    <col min="16" max="16" width="11.42578125" style="8"/>
    <col min="17" max="17" width="22.42578125" style="8" bestFit="1" customWidth="1"/>
    <col min="18" max="18" width="15.28515625" style="8" bestFit="1" customWidth="1"/>
    <col min="19" max="19" width="24.28515625" style="8" bestFit="1" customWidth="1"/>
    <col min="20" max="20" width="23" style="8" bestFit="1" customWidth="1"/>
    <col min="21" max="16384" width="11.42578125" style="8"/>
  </cols>
  <sheetData>
    <row r="1" spans="1:20" s="1" customFormat="1" x14ac:dyDescent="0.25">
      <c r="A1" s="37" t="s">
        <v>0</v>
      </c>
      <c r="B1" s="37" t="s">
        <v>8</v>
      </c>
      <c r="C1" s="37" t="s">
        <v>9</v>
      </c>
      <c r="D1" s="38" t="s">
        <v>10</v>
      </c>
      <c r="E1" s="38" t="s">
        <v>13</v>
      </c>
      <c r="F1" s="38" t="s">
        <v>14</v>
      </c>
      <c r="G1" s="37" t="s">
        <v>11</v>
      </c>
      <c r="H1" s="38" t="s">
        <v>12</v>
      </c>
      <c r="I1" s="37" t="s">
        <v>16</v>
      </c>
      <c r="J1" s="40" t="s">
        <v>17</v>
      </c>
      <c r="K1" s="40"/>
      <c r="L1" s="40"/>
      <c r="M1" s="40"/>
      <c r="N1" s="40"/>
      <c r="O1" s="40"/>
      <c r="P1" s="40"/>
      <c r="Q1" s="40"/>
      <c r="R1" s="37" t="s">
        <v>18</v>
      </c>
      <c r="S1" s="37" t="s">
        <v>19</v>
      </c>
      <c r="T1" s="37" t="s">
        <v>20</v>
      </c>
    </row>
    <row r="2" spans="1:20" s="1" customFormat="1" x14ac:dyDescent="0.25">
      <c r="A2" s="37"/>
      <c r="B2" s="37"/>
      <c r="C2" s="37"/>
      <c r="D2" s="39"/>
      <c r="E2" s="39"/>
      <c r="F2" s="39"/>
      <c r="G2" s="37"/>
      <c r="H2" s="39"/>
      <c r="I2" s="37"/>
      <c r="J2" s="27" t="s">
        <v>1</v>
      </c>
      <c r="K2" s="2" t="s">
        <v>2</v>
      </c>
      <c r="L2" s="2" t="s">
        <v>3</v>
      </c>
      <c r="M2" s="2" t="s">
        <v>4</v>
      </c>
      <c r="N2" s="2" t="s">
        <v>5</v>
      </c>
      <c r="O2" s="18" t="s">
        <v>15</v>
      </c>
      <c r="P2" s="2" t="s">
        <v>6</v>
      </c>
      <c r="Q2" s="2" t="s">
        <v>7</v>
      </c>
      <c r="R2" s="37"/>
      <c r="S2" s="37"/>
      <c r="T2" s="37"/>
    </row>
    <row r="3" spans="1:20" ht="44.25" customHeight="1" x14ac:dyDescent="0.25">
      <c r="A3" s="3" t="s">
        <v>59</v>
      </c>
      <c r="B3" s="31" t="s">
        <v>21</v>
      </c>
      <c r="C3" s="31" t="s">
        <v>22</v>
      </c>
      <c r="D3" s="55" t="s">
        <v>23</v>
      </c>
      <c r="E3" s="36" t="s">
        <v>64</v>
      </c>
      <c r="F3" s="25" t="s">
        <v>88</v>
      </c>
      <c r="G3" s="43" t="s">
        <v>28</v>
      </c>
      <c r="H3" s="7" t="s">
        <v>33</v>
      </c>
      <c r="I3" s="10">
        <v>0.6</v>
      </c>
      <c r="K3" s="6"/>
      <c r="L3" s="6"/>
      <c r="M3" s="6"/>
      <c r="N3" s="6"/>
      <c r="O3" s="21">
        <v>50000000</v>
      </c>
      <c r="P3" s="6"/>
      <c r="Q3" s="17">
        <f>O3</f>
        <v>50000000</v>
      </c>
      <c r="R3" s="19">
        <v>44228</v>
      </c>
      <c r="S3" s="19">
        <v>44256</v>
      </c>
      <c r="T3" s="4" t="s">
        <v>58</v>
      </c>
    </row>
    <row r="4" spans="1:20" ht="38.25" customHeight="1" x14ac:dyDescent="0.25">
      <c r="A4" s="3" t="s">
        <v>59</v>
      </c>
      <c r="B4" s="32"/>
      <c r="C4" s="32"/>
      <c r="D4" s="56"/>
      <c r="E4" s="36"/>
      <c r="F4" s="25" t="s">
        <v>89</v>
      </c>
      <c r="G4" s="43"/>
      <c r="H4" s="7" t="s">
        <v>34</v>
      </c>
      <c r="I4" s="10">
        <v>0.5</v>
      </c>
      <c r="J4" s="21">
        <v>100000000</v>
      </c>
      <c r="K4" s="6"/>
      <c r="L4" s="6"/>
      <c r="M4" s="6"/>
      <c r="N4" s="6"/>
      <c r="O4" s="6"/>
      <c r="P4" s="6"/>
      <c r="Q4" s="17">
        <f t="shared" ref="Q4:Q35" si="0">J4+O4</f>
        <v>100000000</v>
      </c>
      <c r="R4" s="19">
        <v>44228</v>
      </c>
      <c r="S4" s="19">
        <v>44287</v>
      </c>
      <c r="T4" s="4" t="s">
        <v>58</v>
      </c>
    </row>
    <row r="5" spans="1:20" ht="24.75" customHeight="1" x14ac:dyDescent="0.25">
      <c r="A5" s="3" t="s">
        <v>59</v>
      </c>
      <c r="B5" s="32"/>
      <c r="C5" s="32"/>
      <c r="D5" s="57"/>
      <c r="E5" s="36"/>
      <c r="F5" s="6" t="s">
        <v>87</v>
      </c>
      <c r="G5" s="43"/>
      <c r="H5" s="7" t="s">
        <v>35</v>
      </c>
      <c r="I5" s="10">
        <v>0.5</v>
      </c>
      <c r="J5" s="21">
        <v>250000000</v>
      </c>
      <c r="K5" s="6"/>
      <c r="L5" s="6"/>
      <c r="M5" s="6"/>
      <c r="N5" s="6"/>
      <c r="O5" s="6"/>
      <c r="P5" s="6"/>
      <c r="Q5" s="17">
        <f t="shared" si="0"/>
        <v>250000000</v>
      </c>
      <c r="R5" s="19">
        <v>44317</v>
      </c>
      <c r="S5" s="19">
        <v>44470</v>
      </c>
      <c r="T5" s="4" t="s">
        <v>58</v>
      </c>
    </row>
    <row r="6" spans="1:20" ht="32.25" customHeight="1" x14ac:dyDescent="0.25">
      <c r="A6" s="9" t="s">
        <v>60</v>
      </c>
      <c r="B6" s="32"/>
      <c r="C6" s="32"/>
      <c r="D6" s="55" t="s">
        <v>24</v>
      </c>
      <c r="E6" s="36"/>
      <c r="F6" s="44" t="s">
        <v>76</v>
      </c>
      <c r="G6" s="43" t="s">
        <v>29</v>
      </c>
      <c r="H6" s="7" t="s">
        <v>36</v>
      </c>
      <c r="I6" s="11">
        <v>0.6</v>
      </c>
      <c r="J6" s="46">
        <v>500000000</v>
      </c>
      <c r="K6" s="6"/>
      <c r="L6" s="6"/>
      <c r="M6" s="6"/>
      <c r="N6" s="6"/>
      <c r="O6" s="6"/>
      <c r="P6" s="6"/>
      <c r="Q6" s="17">
        <f t="shared" si="0"/>
        <v>500000000</v>
      </c>
      <c r="R6" s="19">
        <v>44287</v>
      </c>
      <c r="S6" s="19">
        <v>44561</v>
      </c>
      <c r="T6" s="4" t="s">
        <v>58</v>
      </c>
    </row>
    <row r="7" spans="1:20" x14ac:dyDescent="0.25">
      <c r="A7" s="9" t="s">
        <v>60</v>
      </c>
      <c r="B7" s="32"/>
      <c r="C7" s="32"/>
      <c r="D7" s="56"/>
      <c r="E7" s="36"/>
      <c r="F7" s="45"/>
      <c r="G7" s="43"/>
      <c r="H7" s="7" t="s">
        <v>37</v>
      </c>
      <c r="I7" s="11">
        <v>0.5</v>
      </c>
      <c r="J7" s="47"/>
      <c r="K7" s="6"/>
      <c r="L7" s="6"/>
      <c r="M7" s="6"/>
      <c r="N7" s="6"/>
      <c r="O7" s="6"/>
      <c r="P7" s="6"/>
      <c r="Q7" s="17">
        <f t="shared" si="0"/>
        <v>0</v>
      </c>
      <c r="R7" s="19">
        <v>44287</v>
      </c>
      <c r="S7" s="19">
        <v>44561</v>
      </c>
      <c r="T7" s="4" t="s">
        <v>58</v>
      </c>
    </row>
    <row r="8" spans="1:20" ht="30" x14ac:dyDescent="0.25">
      <c r="A8" s="9" t="s">
        <v>60</v>
      </c>
      <c r="B8" s="32"/>
      <c r="C8" s="32"/>
      <c r="D8" s="57"/>
      <c r="E8" s="36"/>
      <c r="F8" s="25" t="s">
        <v>77</v>
      </c>
      <c r="G8" s="43"/>
      <c r="H8" s="7" t="s">
        <v>38</v>
      </c>
      <c r="I8" s="11">
        <v>0.5</v>
      </c>
      <c r="J8" s="21">
        <v>50000000</v>
      </c>
      <c r="K8" s="6"/>
      <c r="L8" s="6"/>
      <c r="M8" s="6"/>
      <c r="N8" s="6"/>
      <c r="O8" s="6"/>
      <c r="P8" s="6"/>
      <c r="Q8" s="17">
        <f t="shared" si="0"/>
        <v>50000000</v>
      </c>
      <c r="R8" s="19">
        <v>44256</v>
      </c>
      <c r="S8" s="19">
        <v>44409</v>
      </c>
      <c r="T8" s="4" t="s">
        <v>58</v>
      </c>
    </row>
    <row r="9" spans="1:20" ht="30" x14ac:dyDescent="0.25">
      <c r="A9" s="9" t="s">
        <v>61</v>
      </c>
      <c r="B9" s="32"/>
      <c r="C9" s="32"/>
      <c r="D9" s="55" t="s">
        <v>25</v>
      </c>
      <c r="E9" s="36"/>
      <c r="F9" s="25" t="s">
        <v>65</v>
      </c>
      <c r="G9" s="43" t="s">
        <v>30</v>
      </c>
      <c r="H9" s="7" t="s">
        <v>39</v>
      </c>
      <c r="I9" s="12">
        <v>4</v>
      </c>
      <c r="K9" s="6"/>
      <c r="L9" s="6"/>
      <c r="M9" s="6"/>
      <c r="N9" s="6"/>
      <c r="O9" s="21">
        <v>69000000</v>
      </c>
      <c r="P9" s="6"/>
      <c r="Q9" s="17">
        <f>O9</f>
        <v>69000000</v>
      </c>
      <c r="R9" s="19">
        <v>44256</v>
      </c>
      <c r="S9" s="19">
        <v>44317</v>
      </c>
      <c r="T9" s="4" t="s">
        <v>58</v>
      </c>
    </row>
    <row r="10" spans="1:20" x14ac:dyDescent="0.25">
      <c r="A10" s="9" t="s">
        <v>61</v>
      </c>
      <c r="B10" s="32"/>
      <c r="C10" s="32"/>
      <c r="D10" s="56"/>
      <c r="E10" s="36"/>
      <c r="F10" s="6" t="s">
        <v>83</v>
      </c>
      <c r="G10" s="43"/>
      <c r="H10" s="35" t="s">
        <v>40</v>
      </c>
      <c r="I10" s="12">
        <v>1</v>
      </c>
      <c r="J10" s="21">
        <v>200000000</v>
      </c>
      <c r="K10" s="6"/>
      <c r="L10" s="6"/>
      <c r="M10" s="6"/>
      <c r="N10" s="6"/>
      <c r="O10" s="6"/>
      <c r="P10" s="6"/>
      <c r="Q10" s="17">
        <f t="shared" si="0"/>
        <v>200000000</v>
      </c>
      <c r="R10" s="19">
        <v>44256</v>
      </c>
      <c r="S10" s="19">
        <v>44301</v>
      </c>
      <c r="T10" s="4" t="s">
        <v>58</v>
      </c>
    </row>
    <row r="11" spans="1:20" x14ac:dyDescent="0.25">
      <c r="A11" s="9" t="s">
        <v>61</v>
      </c>
      <c r="B11" s="32"/>
      <c r="C11" s="32"/>
      <c r="D11" s="56"/>
      <c r="E11" s="36"/>
      <c r="F11" s="6" t="s">
        <v>67</v>
      </c>
      <c r="G11" s="43"/>
      <c r="H11" s="35"/>
      <c r="I11" s="13">
        <v>1</v>
      </c>
      <c r="J11" s="21">
        <v>500000000</v>
      </c>
      <c r="K11" s="6"/>
      <c r="L11" s="6"/>
      <c r="M11" s="6"/>
      <c r="N11" s="6"/>
      <c r="O11" s="6"/>
      <c r="P11" s="6"/>
      <c r="Q11" s="17">
        <f t="shared" si="0"/>
        <v>500000000</v>
      </c>
      <c r="R11" s="19">
        <v>44378</v>
      </c>
      <c r="S11" s="19">
        <v>44501</v>
      </c>
      <c r="T11" s="4" t="s">
        <v>58</v>
      </c>
    </row>
    <row r="12" spans="1:20" x14ac:dyDescent="0.25">
      <c r="A12" s="9" t="s">
        <v>61</v>
      </c>
      <c r="B12" s="32"/>
      <c r="C12" s="32"/>
      <c r="D12" s="56"/>
      <c r="E12" s="36"/>
      <c r="F12" s="6" t="s">
        <v>82</v>
      </c>
      <c r="G12" s="43"/>
      <c r="H12" s="35"/>
      <c r="I12" s="13">
        <v>15</v>
      </c>
      <c r="J12" s="21">
        <v>500000000</v>
      </c>
      <c r="K12" s="6"/>
      <c r="L12" s="6"/>
      <c r="M12" s="6"/>
      <c r="N12" s="6"/>
      <c r="O12" s="6"/>
      <c r="P12" s="6"/>
      <c r="Q12" s="17">
        <f t="shared" si="0"/>
        <v>500000000</v>
      </c>
      <c r="R12" s="19">
        <v>44228</v>
      </c>
      <c r="S12" s="19">
        <v>44561</v>
      </c>
      <c r="T12" s="4" t="s">
        <v>58</v>
      </c>
    </row>
    <row r="13" spans="1:20" ht="42.75" x14ac:dyDescent="0.25">
      <c r="A13" s="9" t="s">
        <v>61</v>
      </c>
      <c r="B13" s="32"/>
      <c r="C13" s="32"/>
      <c r="D13" s="56"/>
      <c r="E13" s="36"/>
      <c r="F13" s="25" t="s">
        <v>90</v>
      </c>
      <c r="G13" s="43"/>
      <c r="H13" s="7" t="s">
        <v>41</v>
      </c>
      <c r="I13" s="14">
        <v>0.6</v>
      </c>
      <c r="K13" s="6"/>
      <c r="L13" s="6"/>
      <c r="M13" s="6"/>
      <c r="N13" s="6"/>
      <c r="O13" s="21">
        <v>250000000</v>
      </c>
      <c r="P13" s="6"/>
      <c r="Q13" s="17">
        <v>250000000</v>
      </c>
      <c r="R13" s="19">
        <v>44317</v>
      </c>
      <c r="S13" s="19">
        <v>44409</v>
      </c>
      <c r="T13" s="4" t="s">
        <v>58</v>
      </c>
    </row>
    <row r="14" spans="1:20" x14ac:dyDescent="0.25">
      <c r="A14" s="9" t="s">
        <v>61</v>
      </c>
      <c r="B14" s="32"/>
      <c r="C14" s="32"/>
      <c r="D14" s="56"/>
      <c r="E14" s="36"/>
      <c r="F14" s="6" t="s">
        <v>91</v>
      </c>
      <c r="G14" s="43"/>
      <c r="H14" s="7" t="s">
        <v>42</v>
      </c>
      <c r="I14" s="12">
        <v>1</v>
      </c>
      <c r="J14" s="21">
        <v>150000000</v>
      </c>
      <c r="K14" s="6"/>
      <c r="L14" s="6"/>
      <c r="M14" s="6"/>
      <c r="N14" s="6"/>
      <c r="O14" s="6"/>
      <c r="P14" s="6"/>
      <c r="Q14" s="17">
        <f t="shared" si="0"/>
        <v>150000000</v>
      </c>
      <c r="R14" s="19">
        <v>44256</v>
      </c>
      <c r="S14" s="19">
        <v>44317</v>
      </c>
      <c r="T14" s="4" t="s">
        <v>58</v>
      </c>
    </row>
    <row r="15" spans="1:20" ht="30" x14ac:dyDescent="0.25">
      <c r="A15" s="9"/>
      <c r="B15" s="32"/>
      <c r="C15" s="32"/>
      <c r="D15" s="56"/>
      <c r="E15" s="36"/>
      <c r="F15" s="25" t="s">
        <v>78</v>
      </c>
      <c r="G15" s="43"/>
      <c r="H15" s="35" t="s">
        <v>43</v>
      </c>
      <c r="I15" s="12">
        <v>1</v>
      </c>
      <c r="K15" s="6"/>
      <c r="L15" s="6"/>
      <c r="M15" s="6"/>
      <c r="N15" s="6"/>
      <c r="O15" s="21">
        <v>70000000</v>
      </c>
      <c r="P15" s="6"/>
      <c r="Q15" s="17">
        <v>70000000</v>
      </c>
      <c r="R15" s="19">
        <v>44317</v>
      </c>
      <c r="S15" s="19">
        <v>44378</v>
      </c>
      <c r="T15" s="4"/>
    </row>
    <row r="16" spans="1:20" ht="30" x14ac:dyDescent="0.25">
      <c r="A16" s="9" t="s">
        <v>61</v>
      </c>
      <c r="B16" s="32"/>
      <c r="C16" s="32"/>
      <c r="D16" s="56"/>
      <c r="E16" s="36"/>
      <c r="F16" s="25" t="s">
        <v>79</v>
      </c>
      <c r="G16" s="43"/>
      <c r="H16" s="35"/>
      <c r="I16" s="13">
        <v>1</v>
      </c>
      <c r="K16" s="6"/>
      <c r="L16" s="6"/>
      <c r="M16" s="6"/>
      <c r="N16" s="6"/>
      <c r="O16" s="21">
        <v>90000000</v>
      </c>
      <c r="P16" s="6"/>
      <c r="Q16" s="17">
        <v>90000000</v>
      </c>
      <c r="R16" s="19">
        <v>44409</v>
      </c>
      <c r="S16" s="19">
        <v>44470</v>
      </c>
      <c r="T16" s="4" t="s">
        <v>58</v>
      </c>
    </row>
    <row r="17" spans="1:20" ht="68.25" customHeight="1" x14ac:dyDescent="0.25">
      <c r="A17" s="9" t="s">
        <v>61</v>
      </c>
      <c r="B17" s="32"/>
      <c r="C17" s="32"/>
      <c r="D17" s="56"/>
      <c r="E17" s="36"/>
      <c r="F17" s="25" t="s">
        <v>80</v>
      </c>
      <c r="G17" s="43"/>
      <c r="H17" s="7" t="s">
        <v>44</v>
      </c>
      <c r="I17" s="14">
        <v>0.5</v>
      </c>
      <c r="K17" s="6"/>
      <c r="L17" s="6"/>
      <c r="M17" s="6"/>
      <c r="N17" s="6"/>
      <c r="O17" s="21">
        <v>200000000</v>
      </c>
      <c r="P17" s="6"/>
      <c r="Q17" s="17">
        <v>200000000</v>
      </c>
      <c r="R17" s="19">
        <v>44256</v>
      </c>
      <c r="S17" s="19">
        <v>44287</v>
      </c>
      <c r="T17" s="4" t="s">
        <v>58</v>
      </c>
    </row>
    <row r="18" spans="1:20" ht="68.25" customHeight="1" x14ac:dyDescent="0.25">
      <c r="A18" s="9"/>
      <c r="B18" s="32"/>
      <c r="C18" s="32"/>
      <c r="D18" s="57"/>
      <c r="E18" s="36"/>
      <c r="F18" s="25" t="s">
        <v>93</v>
      </c>
      <c r="G18" s="43"/>
      <c r="H18" s="48" t="s">
        <v>45</v>
      </c>
      <c r="I18" s="50">
        <v>0.5</v>
      </c>
      <c r="J18" s="21">
        <v>70000000</v>
      </c>
      <c r="K18" s="6"/>
      <c r="L18" s="6"/>
      <c r="M18" s="6"/>
      <c r="N18" s="6"/>
      <c r="O18" s="6"/>
      <c r="P18" s="6"/>
      <c r="Q18" s="17">
        <f t="shared" si="0"/>
        <v>70000000</v>
      </c>
      <c r="R18" s="19">
        <v>44256</v>
      </c>
      <c r="S18" s="19">
        <v>44378</v>
      </c>
      <c r="T18" s="4" t="s">
        <v>58</v>
      </c>
    </row>
    <row r="19" spans="1:20" ht="57.75" customHeight="1" x14ac:dyDescent="0.25">
      <c r="A19" s="9" t="s">
        <v>61</v>
      </c>
      <c r="B19" s="32"/>
      <c r="C19" s="32"/>
      <c r="D19" s="52" t="s">
        <v>26</v>
      </c>
      <c r="E19" s="36"/>
      <c r="F19" s="25" t="s">
        <v>92</v>
      </c>
      <c r="G19" s="43"/>
      <c r="H19" s="49"/>
      <c r="I19" s="51"/>
      <c r="J19" s="21">
        <v>50000000</v>
      </c>
      <c r="K19" s="6"/>
      <c r="L19" s="6"/>
      <c r="M19" s="6"/>
      <c r="N19" s="6"/>
      <c r="O19" s="6"/>
      <c r="P19" s="6"/>
      <c r="Q19" s="17">
        <f t="shared" si="0"/>
        <v>50000000</v>
      </c>
      <c r="R19" s="19">
        <v>44317</v>
      </c>
      <c r="S19" s="19">
        <v>44409</v>
      </c>
      <c r="T19" s="4" t="s">
        <v>58</v>
      </c>
    </row>
    <row r="20" spans="1:20" ht="42.75" x14ac:dyDescent="0.25">
      <c r="A20" s="9" t="s">
        <v>61</v>
      </c>
      <c r="B20" s="32"/>
      <c r="C20" s="32"/>
      <c r="D20" s="53"/>
      <c r="E20" s="36"/>
      <c r="F20" s="25" t="s">
        <v>94</v>
      </c>
      <c r="G20" s="43"/>
      <c r="H20" s="7" t="s">
        <v>46</v>
      </c>
      <c r="I20" s="14">
        <v>0.5</v>
      </c>
      <c r="J20" s="21">
        <v>50000000</v>
      </c>
      <c r="K20" s="6"/>
      <c r="L20" s="6"/>
      <c r="M20" s="6"/>
      <c r="N20" s="6"/>
      <c r="O20" s="6"/>
      <c r="P20" s="6"/>
      <c r="Q20" s="17">
        <f t="shared" si="0"/>
        <v>50000000</v>
      </c>
      <c r="R20" s="19">
        <v>44256</v>
      </c>
      <c r="S20" s="19">
        <v>44348</v>
      </c>
      <c r="T20" s="5" t="s">
        <v>58</v>
      </c>
    </row>
    <row r="21" spans="1:20" ht="42.75" x14ac:dyDescent="0.25">
      <c r="A21" s="9" t="s">
        <v>61</v>
      </c>
      <c r="B21" s="32"/>
      <c r="C21" s="32"/>
      <c r="D21" s="53"/>
      <c r="E21" s="36"/>
      <c r="F21" s="25" t="s">
        <v>84</v>
      </c>
      <c r="G21" s="43"/>
      <c r="H21" s="7" t="s">
        <v>47</v>
      </c>
      <c r="I21" s="14">
        <v>0.5</v>
      </c>
      <c r="J21" s="21">
        <v>300000000</v>
      </c>
      <c r="K21" s="6"/>
      <c r="L21" s="6"/>
      <c r="M21" s="6"/>
      <c r="N21" s="6"/>
      <c r="O21" s="6"/>
      <c r="P21" s="6"/>
      <c r="Q21" s="17">
        <f t="shared" si="0"/>
        <v>300000000</v>
      </c>
      <c r="R21" s="19">
        <v>44228</v>
      </c>
      <c r="S21" s="19">
        <v>44348</v>
      </c>
      <c r="T21" s="5" t="s">
        <v>58</v>
      </c>
    </row>
    <row r="22" spans="1:20" x14ac:dyDescent="0.25">
      <c r="A22" s="9"/>
      <c r="B22" s="32"/>
      <c r="C22" s="32"/>
      <c r="D22" s="53"/>
      <c r="E22" s="36"/>
      <c r="F22" s="25" t="s">
        <v>85</v>
      </c>
      <c r="G22" s="52" t="s">
        <v>31</v>
      </c>
      <c r="H22" s="35" t="s">
        <v>48</v>
      </c>
      <c r="I22" s="42">
        <v>0.4</v>
      </c>
      <c r="J22" s="21">
        <v>100000000</v>
      </c>
      <c r="K22" s="6"/>
      <c r="L22" s="6"/>
      <c r="M22" s="6"/>
      <c r="N22" s="6"/>
      <c r="O22" s="6"/>
      <c r="P22" s="6"/>
      <c r="Q22" s="17">
        <f t="shared" si="0"/>
        <v>100000000</v>
      </c>
      <c r="R22" s="19">
        <v>44287</v>
      </c>
      <c r="S22" s="19">
        <v>44348</v>
      </c>
      <c r="T22" s="5"/>
    </row>
    <row r="23" spans="1:20" ht="30" x14ac:dyDescent="0.25">
      <c r="A23" s="9" t="s">
        <v>62</v>
      </c>
      <c r="B23" s="32"/>
      <c r="C23" s="32"/>
      <c r="D23" s="53"/>
      <c r="E23" s="36"/>
      <c r="F23" s="25" t="s">
        <v>69</v>
      </c>
      <c r="G23" s="53"/>
      <c r="H23" s="35"/>
      <c r="I23" s="42"/>
      <c r="J23" s="21">
        <v>172000000</v>
      </c>
      <c r="K23" s="6"/>
      <c r="L23" s="6"/>
      <c r="M23" s="6"/>
      <c r="N23" s="6"/>
      <c r="O23" s="6"/>
      <c r="P23" s="6"/>
      <c r="Q23" s="17">
        <f t="shared" si="0"/>
        <v>172000000</v>
      </c>
      <c r="R23" s="19">
        <v>44440</v>
      </c>
      <c r="S23" s="19">
        <v>44501</v>
      </c>
      <c r="T23" s="5" t="s">
        <v>58</v>
      </c>
    </row>
    <row r="24" spans="1:20" ht="42.75" x14ac:dyDescent="0.25">
      <c r="A24" s="9" t="s">
        <v>62</v>
      </c>
      <c r="B24" s="32"/>
      <c r="C24" s="32"/>
      <c r="D24" s="53"/>
      <c r="E24" s="36"/>
      <c r="F24" s="25" t="s">
        <v>70</v>
      </c>
      <c r="G24" s="53"/>
      <c r="H24" s="7" t="s">
        <v>49</v>
      </c>
      <c r="I24" s="11">
        <v>3</v>
      </c>
      <c r="J24" s="21">
        <v>350000000</v>
      </c>
      <c r="K24" s="6"/>
      <c r="L24" s="6"/>
      <c r="M24" s="6"/>
      <c r="N24" s="6"/>
      <c r="O24" s="6"/>
      <c r="P24" s="6"/>
      <c r="Q24" s="17">
        <f t="shared" si="0"/>
        <v>350000000</v>
      </c>
      <c r="R24" s="19">
        <v>44440</v>
      </c>
      <c r="S24" s="19">
        <v>44561</v>
      </c>
      <c r="T24" s="5" t="s">
        <v>58</v>
      </c>
    </row>
    <row r="25" spans="1:20" ht="28.5" x14ac:dyDescent="0.25">
      <c r="A25" s="9" t="s">
        <v>62</v>
      </c>
      <c r="B25" s="32"/>
      <c r="C25" s="32"/>
      <c r="D25" s="54"/>
      <c r="E25" s="36"/>
      <c r="F25" s="6" t="s">
        <v>50</v>
      </c>
      <c r="G25" s="54"/>
      <c r="H25" s="7" t="s">
        <v>50</v>
      </c>
      <c r="I25" s="5">
        <v>0.5</v>
      </c>
      <c r="J25" s="21">
        <v>200000000</v>
      </c>
      <c r="K25" s="6"/>
      <c r="L25" s="6"/>
      <c r="M25" s="6"/>
      <c r="N25" s="6"/>
      <c r="O25" s="6"/>
      <c r="P25" s="6"/>
      <c r="Q25" s="17">
        <f t="shared" si="0"/>
        <v>200000000</v>
      </c>
      <c r="R25" s="19">
        <v>44228</v>
      </c>
      <c r="S25" s="19">
        <v>44348</v>
      </c>
      <c r="T25" s="5" t="s">
        <v>58</v>
      </c>
    </row>
    <row r="26" spans="1:20" x14ac:dyDescent="0.25">
      <c r="A26" s="9" t="s">
        <v>63</v>
      </c>
      <c r="B26" s="32"/>
      <c r="C26" s="32"/>
      <c r="D26" s="52" t="s">
        <v>27</v>
      </c>
      <c r="E26" s="36"/>
      <c r="F26" s="34" t="s">
        <v>81</v>
      </c>
      <c r="G26" s="43" t="s">
        <v>32</v>
      </c>
      <c r="H26" s="35" t="s">
        <v>51</v>
      </c>
      <c r="I26" s="14">
        <v>0.6</v>
      </c>
      <c r="J26" s="41">
        <v>400000000</v>
      </c>
      <c r="K26" s="6"/>
      <c r="L26" s="6"/>
      <c r="M26" s="6"/>
      <c r="N26" s="6"/>
      <c r="O26" s="6"/>
      <c r="P26" s="6"/>
      <c r="Q26" s="17">
        <f t="shared" si="0"/>
        <v>400000000</v>
      </c>
      <c r="R26" s="19">
        <v>44256</v>
      </c>
      <c r="S26" s="19">
        <v>44409</v>
      </c>
      <c r="T26" s="5" t="s">
        <v>58</v>
      </c>
    </row>
    <row r="27" spans="1:20" x14ac:dyDescent="0.25">
      <c r="A27" s="9" t="s">
        <v>63</v>
      </c>
      <c r="B27" s="32"/>
      <c r="C27" s="32"/>
      <c r="D27" s="53"/>
      <c r="E27" s="36"/>
      <c r="F27" s="34"/>
      <c r="G27" s="43"/>
      <c r="H27" s="35"/>
      <c r="I27" s="14">
        <v>0.5</v>
      </c>
      <c r="J27" s="41"/>
      <c r="K27" s="6"/>
      <c r="L27" s="6"/>
      <c r="M27" s="6"/>
      <c r="N27" s="6"/>
      <c r="O27" s="6"/>
      <c r="P27" s="6"/>
      <c r="Q27" s="17">
        <f t="shared" si="0"/>
        <v>0</v>
      </c>
      <c r="R27" s="6"/>
      <c r="S27" s="6"/>
      <c r="T27" s="5" t="s">
        <v>58</v>
      </c>
    </row>
    <row r="28" spans="1:20" x14ac:dyDescent="0.25">
      <c r="A28" s="9" t="s">
        <v>63</v>
      </c>
      <c r="B28" s="32"/>
      <c r="C28" s="32"/>
      <c r="D28" s="53"/>
      <c r="E28" s="36"/>
      <c r="F28" s="34"/>
      <c r="G28" s="43"/>
      <c r="H28" s="35"/>
      <c r="I28" s="14">
        <v>0.5</v>
      </c>
      <c r="J28" s="41"/>
      <c r="K28" s="6"/>
      <c r="L28" s="6"/>
      <c r="M28" s="6"/>
      <c r="N28" s="6"/>
      <c r="O28" s="6"/>
      <c r="P28" s="6"/>
      <c r="Q28" s="17">
        <f t="shared" si="0"/>
        <v>0</v>
      </c>
      <c r="R28" s="6"/>
      <c r="S28" s="6"/>
      <c r="T28" s="5" t="s">
        <v>58</v>
      </c>
    </row>
    <row r="29" spans="1:20" ht="40.5" customHeight="1" x14ac:dyDescent="0.25">
      <c r="A29" s="9" t="s">
        <v>63</v>
      </c>
      <c r="B29" s="32"/>
      <c r="C29" s="32"/>
      <c r="D29" s="53"/>
      <c r="E29" s="36"/>
      <c r="F29" s="25" t="s">
        <v>68</v>
      </c>
      <c r="G29" s="43"/>
      <c r="H29" s="7" t="s">
        <v>66</v>
      </c>
      <c r="I29" s="10">
        <v>0.6</v>
      </c>
      <c r="K29" s="6"/>
      <c r="L29" s="6"/>
      <c r="M29" s="6"/>
      <c r="N29" s="6"/>
      <c r="O29" s="21">
        <v>150000000</v>
      </c>
      <c r="P29" s="6"/>
      <c r="Q29" s="17">
        <v>150000000</v>
      </c>
      <c r="R29" s="19">
        <v>44256</v>
      </c>
      <c r="S29" s="19">
        <v>44317</v>
      </c>
      <c r="T29" s="5" t="s">
        <v>58</v>
      </c>
    </row>
    <row r="30" spans="1:20" ht="75" x14ac:dyDescent="0.25">
      <c r="A30" s="9" t="s">
        <v>63</v>
      </c>
      <c r="B30" s="32"/>
      <c r="C30" s="32"/>
      <c r="D30" s="53"/>
      <c r="E30" s="36"/>
      <c r="F30" s="25" t="s">
        <v>75</v>
      </c>
      <c r="G30" s="43"/>
      <c r="H30" s="7" t="s">
        <v>52</v>
      </c>
      <c r="I30" s="12">
        <v>2</v>
      </c>
      <c r="K30" s="6"/>
      <c r="L30" s="6"/>
      <c r="M30" s="6"/>
      <c r="N30" s="6"/>
      <c r="O30" s="21">
        <v>150000000</v>
      </c>
      <c r="P30" s="6"/>
      <c r="Q30" s="17">
        <v>150000000</v>
      </c>
      <c r="R30" s="19">
        <v>44256</v>
      </c>
      <c r="S30" s="19">
        <v>44409</v>
      </c>
      <c r="T30" s="5" t="s">
        <v>58</v>
      </c>
    </row>
    <row r="31" spans="1:20" ht="30" x14ac:dyDescent="0.25">
      <c r="A31" s="9" t="s">
        <v>63</v>
      </c>
      <c r="B31" s="32"/>
      <c r="C31" s="32"/>
      <c r="D31" s="53"/>
      <c r="E31" s="36"/>
      <c r="F31" s="25" t="s">
        <v>71</v>
      </c>
      <c r="G31" s="43"/>
      <c r="H31" s="7" t="s">
        <v>53</v>
      </c>
      <c r="I31" s="13">
        <v>1</v>
      </c>
      <c r="J31" s="21">
        <v>420000000</v>
      </c>
      <c r="K31" s="6"/>
      <c r="L31" s="6"/>
      <c r="M31" s="6"/>
      <c r="N31" s="6"/>
      <c r="O31" s="6"/>
      <c r="P31" s="6"/>
      <c r="Q31" s="17">
        <f t="shared" si="0"/>
        <v>420000000</v>
      </c>
      <c r="R31" s="19">
        <v>44287</v>
      </c>
      <c r="S31" s="19">
        <v>44561</v>
      </c>
      <c r="T31" s="5" t="s">
        <v>58</v>
      </c>
    </row>
    <row r="32" spans="1:20" ht="30" x14ac:dyDescent="0.25">
      <c r="A32" s="9" t="s">
        <v>63</v>
      </c>
      <c r="B32" s="32"/>
      <c r="C32" s="32"/>
      <c r="D32" s="53"/>
      <c r="E32" s="36"/>
      <c r="F32" s="25" t="s">
        <v>72</v>
      </c>
      <c r="G32" s="43"/>
      <c r="H32" s="7" t="s">
        <v>54</v>
      </c>
      <c r="I32" s="13">
        <v>1</v>
      </c>
      <c r="K32" s="6"/>
      <c r="L32" s="6"/>
      <c r="M32" s="6"/>
      <c r="N32" s="6"/>
      <c r="O32" s="21">
        <v>200000000</v>
      </c>
      <c r="P32" s="6"/>
      <c r="Q32" s="17">
        <v>200000000</v>
      </c>
      <c r="R32" s="19">
        <v>44228</v>
      </c>
      <c r="S32" s="19">
        <v>44287</v>
      </c>
      <c r="T32" s="5" t="s">
        <v>58</v>
      </c>
    </row>
    <row r="33" spans="1:20" ht="28.5" x14ac:dyDescent="0.25">
      <c r="A33" s="9" t="s">
        <v>63</v>
      </c>
      <c r="B33" s="32"/>
      <c r="C33" s="32"/>
      <c r="D33" s="53"/>
      <c r="E33" s="36"/>
      <c r="F33" s="6" t="s">
        <v>73</v>
      </c>
      <c r="G33" s="43"/>
      <c r="H33" s="7" t="s">
        <v>55</v>
      </c>
      <c r="I33" s="13">
        <v>1</v>
      </c>
      <c r="J33" s="21">
        <v>100000000</v>
      </c>
      <c r="K33" s="6"/>
      <c r="L33" s="6"/>
      <c r="M33" s="6"/>
      <c r="N33" s="6"/>
      <c r="O33" s="6"/>
      <c r="P33" s="6"/>
      <c r="Q33" s="17">
        <f t="shared" si="0"/>
        <v>100000000</v>
      </c>
      <c r="R33" s="19">
        <v>44256</v>
      </c>
      <c r="S33" s="19">
        <v>44378</v>
      </c>
      <c r="T33" s="5" t="s">
        <v>58</v>
      </c>
    </row>
    <row r="34" spans="1:20" ht="30" x14ac:dyDescent="0.25">
      <c r="A34" s="9" t="s">
        <v>63</v>
      </c>
      <c r="B34" s="32"/>
      <c r="C34" s="32"/>
      <c r="D34" s="53"/>
      <c r="E34" s="36"/>
      <c r="F34" s="25" t="s">
        <v>74</v>
      </c>
      <c r="G34" s="43"/>
      <c r="H34" s="7" t="s">
        <v>56</v>
      </c>
      <c r="I34" s="14">
        <v>0.5</v>
      </c>
      <c r="K34" s="6"/>
      <c r="L34" s="6"/>
      <c r="M34" s="6"/>
      <c r="N34" s="6"/>
      <c r="O34" s="21">
        <f>70000000+89000000</f>
        <v>159000000</v>
      </c>
      <c r="P34" s="6"/>
      <c r="Q34" s="17">
        <v>159000000</v>
      </c>
      <c r="R34" s="19">
        <v>44228</v>
      </c>
      <c r="S34" s="19">
        <v>44348</v>
      </c>
      <c r="T34" s="5" t="s">
        <v>58</v>
      </c>
    </row>
    <row r="35" spans="1:20" ht="30" x14ac:dyDescent="0.25">
      <c r="A35" s="9" t="s">
        <v>63</v>
      </c>
      <c r="B35" s="33"/>
      <c r="C35" s="33"/>
      <c r="D35" s="54"/>
      <c r="E35" s="36"/>
      <c r="F35" s="26" t="s">
        <v>86</v>
      </c>
      <c r="G35" s="43"/>
      <c r="H35" s="16" t="s">
        <v>57</v>
      </c>
      <c r="I35" s="15">
        <v>0.5</v>
      </c>
      <c r="J35" s="28">
        <v>50000000</v>
      </c>
      <c r="K35" s="6"/>
      <c r="L35" s="6"/>
      <c r="M35" s="6"/>
      <c r="N35" s="6"/>
      <c r="O35" s="6"/>
      <c r="P35" s="6"/>
      <c r="Q35" s="17">
        <f t="shared" si="0"/>
        <v>50000000</v>
      </c>
      <c r="R35" s="19">
        <v>44228</v>
      </c>
      <c r="S35" s="19">
        <v>44348</v>
      </c>
      <c r="T35" s="5" t="s">
        <v>58</v>
      </c>
    </row>
    <row r="36" spans="1:20" x14ac:dyDescent="0.25">
      <c r="J36" s="29">
        <f>SUM(J3:J35)</f>
        <v>4512000000</v>
      </c>
      <c r="O36" s="30">
        <f>SUM(O3:O35)</f>
        <v>1388000000</v>
      </c>
      <c r="Q36" s="22">
        <f>SUM(Q3:Q35)</f>
        <v>5900000000</v>
      </c>
    </row>
    <row r="37" spans="1:20" ht="31.5" x14ac:dyDescent="0.25">
      <c r="J37" s="23" t="s">
        <v>97</v>
      </c>
      <c r="K37" s="24"/>
      <c r="L37" s="24"/>
      <c r="M37" s="24"/>
      <c r="N37" s="24"/>
      <c r="O37" s="24" t="s">
        <v>95</v>
      </c>
      <c r="P37" s="24"/>
      <c r="Q37" s="24" t="s">
        <v>96</v>
      </c>
    </row>
  </sheetData>
  <autoFilter ref="A1:T35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mergeCells count="37">
    <mergeCell ref="J26:J28"/>
    <mergeCell ref="I22:I23"/>
    <mergeCell ref="H22:H23"/>
    <mergeCell ref="G3:G5"/>
    <mergeCell ref="G6:G8"/>
    <mergeCell ref="G9:G21"/>
    <mergeCell ref="G26:G35"/>
    <mergeCell ref="J6:J7"/>
    <mergeCell ref="H18:H19"/>
    <mergeCell ref="I18:I19"/>
    <mergeCell ref="G22:G25"/>
    <mergeCell ref="H10:H12"/>
    <mergeCell ref="T1:T2"/>
    <mergeCell ref="A1:A2"/>
    <mergeCell ref="B1:B2"/>
    <mergeCell ref="C1:C2"/>
    <mergeCell ref="G1:G2"/>
    <mergeCell ref="D1:D2"/>
    <mergeCell ref="H1:H2"/>
    <mergeCell ref="E1:E2"/>
    <mergeCell ref="F1:F2"/>
    <mergeCell ref="I1:I2"/>
    <mergeCell ref="J1:Q1"/>
    <mergeCell ref="R1:R2"/>
    <mergeCell ref="S1:S2"/>
    <mergeCell ref="C3:C35"/>
    <mergeCell ref="B3:B35"/>
    <mergeCell ref="F26:F28"/>
    <mergeCell ref="H15:H16"/>
    <mergeCell ref="E3:E35"/>
    <mergeCell ref="H26:H28"/>
    <mergeCell ref="F6:F7"/>
    <mergeCell ref="D3:D5"/>
    <mergeCell ref="D6:D8"/>
    <mergeCell ref="D9:D18"/>
    <mergeCell ref="D19:D25"/>
    <mergeCell ref="D26:D35"/>
  </mergeCells>
  <pageMargins left="0.7" right="0.7" top="0.75" bottom="0.75" header="0.3" footer="0.3"/>
  <pageSetup paperSize="9" orientation="portrait" horizontalDpi="36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GIGLIOLA CORPUS</cp:lastModifiedBy>
  <dcterms:created xsi:type="dcterms:W3CDTF">2019-01-15T19:58:36Z</dcterms:created>
  <dcterms:modified xsi:type="dcterms:W3CDTF">2021-02-01T20:55:19Z</dcterms:modified>
</cp:coreProperties>
</file>